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21720" windowHeight="12270" activeTab="0"/>
  </bookViews>
  <sheets>
    <sheet name="ASK-ECTS_zaoczne" sheetId="1" r:id="rId1"/>
    <sheet name="PBD-ECTS_zaoczne" sheetId="2" r:id="rId2"/>
    <sheet name="GKM-ECTS_zaoczne" sheetId="3" r:id="rId3"/>
  </sheets>
  <definedNames>
    <definedName name="_xlnm.Print_Area" localSheetId="0">'ASK-ECTS_zaoczne'!$A$1:$BE$77</definedName>
    <definedName name="_xlnm.Print_Area" localSheetId="2">'GKM-ECTS_zaoczne'!$A$1:$BE$79</definedName>
    <definedName name="_xlnm.Print_Area" localSheetId="1">'PBD-ECTS_zaoczne'!$A$1:$BE$76</definedName>
    <definedName name="op68">'GKM-ECTS_zaoczne'!$AI$69</definedName>
  </definedNames>
  <calcPr fullCalcOnLoad="1"/>
</workbook>
</file>

<file path=xl/sharedStrings.xml><?xml version="1.0" encoding="utf-8"?>
<sst xmlns="http://schemas.openxmlformats.org/spreadsheetml/2006/main" count="514" uniqueCount="120">
  <si>
    <t xml:space="preserve">PAŃSTWOWA WYŻSZA  </t>
  </si>
  <si>
    <t>PLAN STUDIÓW</t>
  </si>
  <si>
    <t>SZKOŁA ZAWODOWA w ELBLĄGU</t>
  </si>
  <si>
    <r>
      <t xml:space="preserve">Kierunek: </t>
    </r>
    <r>
      <rPr>
        <b/>
        <sz val="14"/>
        <rFont val="Arial CE"/>
        <family val="2"/>
      </rPr>
      <t>INFORMATYKA</t>
    </r>
  </si>
  <si>
    <t>INSTYTUT  INFORMATYKI STOSOWANEJ</t>
  </si>
  <si>
    <t>Studia  INŻYNIERSKIE NIESTACJONARNE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</si>
  <si>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</si>
  <si>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</si>
  <si>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</si>
  <si>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</si>
  <si>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</si>
  <si>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</si>
  <si>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</si>
  <si>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ECTS</t>
  </si>
  <si>
    <t>S</t>
  </si>
  <si>
    <t>sem  II</t>
  </si>
  <si>
    <t>sem  III</t>
  </si>
  <si>
    <t>sem  IV</t>
  </si>
  <si>
    <t>sem  V</t>
  </si>
  <si>
    <t>sem  VI</t>
  </si>
  <si>
    <t>sem  VII</t>
  </si>
  <si>
    <t>w</t>
  </si>
  <si>
    <t>ć</t>
  </si>
  <si>
    <t>l</t>
  </si>
  <si>
    <t>p/s</t>
  </si>
  <si>
    <t>e</t>
  </si>
  <si>
    <t>A</t>
  </si>
  <si>
    <t>PRZEDMIOTY  KSZTAŁCENIE OGÓLNE</t>
  </si>
  <si>
    <t xml:space="preserve">Język obcy </t>
  </si>
  <si>
    <t>E</t>
  </si>
  <si>
    <t>Ochrona własności intelektualnej</t>
  </si>
  <si>
    <t>Bezpieczeństwo i ergonomia pracy</t>
  </si>
  <si>
    <t>Przedmiot humanistyczny do wyboru I</t>
  </si>
  <si>
    <t>Przedmiot humanistyczny do wyboru II</t>
  </si>
  <si>
    <t>B</t>
  </si>
  <si>
    <t>PRZEDMIOTY  PODSTAWOWE</t>
  </si>
  <si>
    <t>Podstawy logiki i teorii mnogości</t>
  </si>
  <si>
    <t>Algebra liniowa z geometrią analityczną</t>
  </si>
  <si>
    <t>Fizyka</t>
  </si>
  <si>
    <t>Analiza matematyczna</t>
  </si>
  <si>
    <t>Matematyka dyskretna</t>
  </si>
  <si>
    <t>Podstawy elektroniki i miernictwa</t>
  </si>
  <si>
    <t>Metody numeryczne</t>
  </si>
  <si>
    <t>Metody probabilistyczne i statystyka</t>
  </si>
  <si>
    <t>C</t>
  </si>
  <si>
    <t>Przedmioty kierunkowe</t>
  </si>
  <si>
    <t>Algorytmy i struktury danych</t>
  </si>
  <si>
    <t>Systemy operacyjne I</t>
  </si>
  <si>
    <t>Podstawy programowania</t>
  </si>
  <si>
    <t>Systemy operacyjne II</t>
  </si>
  <si>
    <t>Programowanie obiektowe I</t>
  </si>
  <si>
    <t>Bazy danych</t>
  </si>
  <si>
    <t>Sieci komputerowe</t>
  </si>
  <si>
    <t>Grafika komputerowa</t>
  </si>
  <si>
    <t>Architektura systemów komuterowych</t>
  </si>
  <si>
    <t>Programowanie obiektowe II</t>
  </si>
  <si>
    <t>Systemy wbudowane i mikrokomputery</t>
  </si>
  <si>
    <t>Multimedia i interfejsy</t>
  </si>
  <si>
    <t>Przetwarzanie równoległe i rozproszone</t>
  </si>
  <si>
    <t>Metodyka projektowania systemów oprogramowania</t>
  </si>
  <si>
    <t>Inżynieria oprogramowania</t>
  </si>
  <si>
    <t>Społeczne aspekty informatyki</t>
  </si>
  <si>
    <t>Programowanie sieciowe w Javie</t>
  </si>
  <si>
    <t>Języki formalne i metody kompilacji</t>
  </si>
  <si>
    <t>Przedmiot do wyboru I</t>
  </si>
  <si>
    <t>Sztuczna inteligencja</t>
  </si>
  <si>
    <t>Projekt zespołowy</t>
  </si>
  <si>
    <t>Przedmiot do wyboru II</t>
  </si>
  <si>
    <t>Seminarium dyplomowe</t>
  </si>
  <si>
    <t>Przedmiot dyplomowy wybieralny</t>
  </si>
  <si>
    <t>Praktyka zawodowa</t>
  </si>
  <si>
    <t>Praca dyplomowa inżynierska</t>
  </si>
  <si>
    <t>Przygotowanie do egzaminu dyplomowego</t>
  </si>
  <si>
    <t>Administracja i zarządzanie bazami danych Oracle</t>
  </si>
  <si>
    <t>Budowa aplikacji na platformie .NET</t>
  </si>
  <si>
    <t>Hurtownie danych</t>
  </si>
  <si>
    <t>Podstawy cyfrowego przetwarzania sygnałów akustycznych</t>
  </si>
  <si>
    <t>Dynamiczna grafika trójwymiarowa</t>
  </si>
  <si>
    <t xml:space="preserve">Metody komputerowej obróbki fotografii </t>
  </si>
  <si>
    <t>Techniki rejestracji ruchu I</t>
  </si>
  <si>
    <t>Techniki rejestracji ruchu II</t>
  </si>
  <si>
    <t>Montaż filmowy i telewizyjny</t>
  </si>
  <si>
    <t>Modelowanie trójwymiarowe na potrzeby wizualizacji dynamicznych</t>
  </si>
  <si>
    <t>Laboratorium szybkiego prototypowania</t>
  </si>
  <si>
    <t>Razem punkty ECTS</t>
  </si>
  <si>
    <t xml:space="preserve">RAZEM    A+B+C+D   </t>
  </si>
  <si>
    <t>Godzin tygodniowo</t>
  </si>
  <si>
    <t>Praktyki zawodowe</t>
  </si>
  <si>
    <t xml:space="preserve">  Zatwierdzony w dniu </t>
  </si>
  <si>
    <t xml:space="preserve">  Semestr</t>
  </si>
  <si>
    <t xml:space="preserve">     Czas trwania</t>
  </si>
  <si>
    <t>Rodzaj praktyki</t>
  </si>
  <si>
    <t>Obowiązuje od:</t>
  </si>
  <si>
    <t xml:space="preserve">   VII sem</t>
  </si>
  <si>
    <t>12 tygodni</t>
  </si>
  <si>
    <t>dyplomowa</t>
  </si>
  <si>
    <t>Zmiany:</t>
  </si>
  <si>
    <t>I MULTIMEDIA</t>
  </si>
  <si>
    <r>
      <t xml:space="preserve">Specjalność:   </t>
    </r>
    <r>
      <rPr>
        <b/>
        <sz val="10"/>
        <rFont val="Arial CE"/>
        <family val="0"/>
      </rPr>
      <t>GRAFIKA KOMPUTEROWA</t>
    </r>
  </si>
  <si>
    <t>Blok przedmiotów wybieralnych</t>
  </si>
  <si>
    <t>D</t>
  </si>
  <si>
    <t>Specjalność: Projektowanie baz danych i oprogramowanie użytkowe</t>
  </si>
  <si>
    <r>
      <t xml:space="preserve">Specjalność: </t>
    </r>
    <r>
      <rPr>
        <b/>
        <sz val="10"/>
        <rFont val="Arial CE"/>
        <family val="0"/>
      </rPr>
      <t>PROJEKTOWANIE BAZ DANYCH</t>
    </r>
  </si>
  <si>
    <t xml:space="preserve">  I OPROGRAMOWANIE UŻYTKOWE</t>
  </si>
  <si>
    <t>Podstawy telekomunikacji</t>
  </si>
  <si>
    <t>Systemy przetwarzania sygnałów</t>
  </si>
  <si>
    <t>Eksploatacja i zarządzanie sieciami I</t>
  </si>
  <si>
    <t>Eksploatacja i zarządzanie sieciami II</t>
  </si>
  <si>
    <t>Projektowanie sieci komputerowych I</t>
  </si>
  <si>
    <t>Projektowanie sieci komputerowych II</t>
  </si>
  <si>
    <r>
      <t xml:space="preserve">Specjalność:  </t>
    </r>
    <r>
      <rPr>
        <b/>
        <sz val="10"/>
        <rFont val="Arial CE"/>
        <family val="0"/>
      </rPr>
      <t>ADMINISTRACJA SYSTEMÓW</t>
    </r>
  </si>
  <si>
    <t xml:space="preserve">   I SIECI KOMPUTEROWYCH</t>
  </si>
  <si>
    <t>Informatyczne systemy przemysłowe</t>
  </si>
  <si>
    <t>Metody reprezentacji informacji</t>
  </si>
  <si>
    <t>Aplikacje internetowe I</t>
  </si>
  <si>
    <t>Pracownia dyplomowa</t>
  </si>
  <si>
    <t>Zaawansowane systemy baz danych</t>
  </si>
  <si>
    <t>Aplikacje internetowe II</t>
  </si>
  <si>
    <t>Specjalność: Grafika komputerowa i multimedia</t>
  </si>
  <si>
    <t>Specjalność: Administracja systemów i sieci komputerowych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</si>
</sst>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&quot; zł&quot;#,##0.00_);\(&quot; zł&quot;#,##0.00\)"/>
    <numFmt numFmtId="168" formatCode="[$€-2]\ #,##0.00_);[Red]\([$€-2]\ #,##0.00\)"/>
    <numFmt numFmtId="169" formatCode="[$-415]d\ mmmm\ yyyy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b/>
      <sz val="9"/>
      <color indexed="10"/>
      <name val="Arial CE"/>
      <family val="0"/>
    </font>
    <font>
      <b/>
      <sz val="8"/>
      <color indexed="17"/>
      <name val="Arial CE"/>
      <family val="2"/>
    </font>
    <font>
      <sz val="7"/>
      <name val="Arial CE"/>
      <family val="2"/>
    </font>
    <font>
      <sz val="7"/>
      <color indexed="17"/>
      <name val="Arial CE"/>
      <family val="2"/>
    </font>
    <font>
      <b/>
      <sz val="8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b/>
      <sz val="9"/>
      <color indexed="17"/>
      <name val="Arial CE"/>
      <family val="2"/>
    </font>
    <font>
      <sz val="9"/>
      <color indexed="17"/>
      <name val="Arial CE"/>
      <family val="2"/>
    </font>
    <font>
      <b/>
      <sz val="8"/>
      <color indexed="57"/>
      <name val="Arial CE"/>
      <family val="2"/>
    </font>
    <font>
      <b/>
      <sz val="8"/>
      <color indexed="10"/>
      <name val="Arial CE"/>
      <family val="2"/>
    </font>
    <font>
      <sz val="10"/>
      <name val="Times New Roman"/>
      <family val="1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double"/>
      <top style="hair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ck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ck"/>
      <right>
        <color indexed="63"/>
      </right>
      <top style="hair"/>
      <bottom style="medium"/>
    </border>
    <border>
      <left style="double"/>
      <right style="medium"/>
      <top style="hair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hair"/>
    </border>
    <border>
      <left style="double"/>
      <right style="medium"/>
      <top style="hair"/>
      <bottom style="medium"/>
    </border>
    <border>
      <left style="medium"/>
      <right style="double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ck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ck"/>
      <right>
        <color indexed="63"/>
      </right>
      <top style="hair"/>
      <bottom style="thin"/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textRotation="90"/>
    </xf>
    <xf numFmtId="0" fontId="12" fillId="4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5" fillId="24" borderId="35" xfId="0" applyFont="1" applyFill="1" applyBorder="1" applyAlignment="1">
      <alignment horizontal="center"/>
    </xf>
    <xf numFmtId="0" fontId="15" fillId="24" borderId="36" xfId="0" applyFont="1" applyFill="1" applyBorder="1" applyAlignment="1">
      <alignment horizontal="left"/>
    </xf>
    <xf numFmtId="0" fontId="15" fillId="24" borderId="36" xfId="0" applyFont="1" applyFill="1" applyBorder="1" applyAlignment="1">
      <alignment horizontal="center"/>
    </xf>
    <xf numFmtId="0" fontId="15" fillId="24" borderId="37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NumberFormat="1" applyFont="1" applyFill="1" applyBorder="1" applyAlignment="1" applyProtection="1">
      <alignment wrapText="1"/>
      <protection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3" fillId="24" borderId="45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15" fillId="24" borderId="45" xfId="0" applyFont="1" applyFill="1" applyBorder="1" applyAlignment="1">
      <alignment horizontal="center"/>
    </xf>
    <xf numFmtId="0" fontId="15" fillId="24" borderId="44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NumberFormat="1" applyFont="1" applyFill="1" applyBorder="1" applyAlignment="1" applyProtection="1">
      <alignment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 applyProtection="1">
      <alignment wrapText="1"/>
      <protection/>
    </xf>
    <xf numFmtId="0" fontId="3" fillId="0" borderId="43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 applyProtection="1">
      <alignment wrapText="1"/>
      <protection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3" fillId="24" borderId="55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center"/>
    </xf>
    <xf numFmtId="0" fontId="16" fillId="4" borderId="57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15" fillId="24" borderId="17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left"/>
    </xf>
    <xf numFmtId="0" fontId="15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NumberFormat="1" applyFont="1" applyFill="1" applyBorder="1" applyAlignment="1" applyProtection="1">
      <alignment wrapText="1"/>
      <protection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2" fillId="4" borderId="62" xfId="0" applyFont="1" applyFill="1" applyBorder="1" applyAlignment="1">
      <alignment horizontal="center"/>
    </xf>
    <xf numFmtId="0" fontId="16" fillId="4" borderId="62" xfId="0" applyFont="1" applyFill="1" applyBorder="1" applyAlignment="1">
      <alignment horizontal="center"/>
    </xf>
    <xf numFmtId="0" fontId="15" fillId="24" borderId="65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15" fillId="24" borderId="63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/>
    </xf>
    <xf numFmtId="0" fontId="3" fillId="24" borderId="65" xfId="0" applyFont="1" applyFill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2" fillId="4" borderId="69" xfId="0" applyFont="1" applyFill="1" applyBorder="1" applyAlignment="1">
      <alignment horizontal="center"/>
    </xf>
    <xf numFmtId="0" fontId="16" fillId="4" borderId="69" xfId="0" applyFont="1" applyFill="1" applyBorder="1" applyAlignment="1">
      <alignment horizontal="center"/>
    </xf>
    <xf numFmtId="0" fontId="15" fillId="24" borderId="72" xfId="0" applyFont="1" applyFill="1" applyBorder="1" applyAlignment="1">
      <alignment horizontal="center"/>
    </xf>
    <xf numFmtId="0" fontId="15" fillId="24" borderId="70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24" borderId="70" xfId="0" applyFont="1" applyFill="1" applyBorder="1" applyAlignment="1">
      <alignment horizontal="center"/>
    </xf>
    <xf numFmtId="0" fontId="3" fillId="24" borderId="72" xfId="0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4" borderId="69" xfId="0" applyFont="1" applyFill="1" applyBorder="1" applyAlignment="1">
      <alignment horizontal="center"/>
    </xf>
    <xf numFmtId="0" fontId="17" fillId="24" borderId="70" xfId="0" applyFont="1" applyFill="1" applyBorder="1" applyAlignment="1">
      <alignment horizontal="center"/>
    </xf>
    <xf numFmtId="0" fontId="3" fillId="0" borderId="68" xfId="0" applyNumberFormat="1" applyFont="1" applyFill="1" applyBorder="1" applyAlignment="1" applyProtection="1">
      <alignment wrapText="1"/>
      <protection/>
    </xf>
    <xf numFmtId="0" fontId="3" fillId="0" borderId="71" xfId="0" applyFont="1" applyBorder="1" applyAlignment="1">
      <alignment horizontal="center"/>
    </xf>
    <xf numFmtId="0" fontId="3" fillId="0" borderId="68" xfId="0" applyFont="1" applyFill="1" applyBorder="1" applyAlignment="1">
      <alignment horizontal="left"/>
    </xf>
    <xf numFmtId="0" fontId="3" fillId="0" borderId="74" xfId="0" applyNumberFormat="1" applyFont="1" applyFill="1" applyBorder="1" applyAlignment="1" applyProtection="1">
      <alignment wrapText="1"/>
      <protection/>
    </xf>
    <xf numFmtId="0" fontId="3" fillId="0" borderId="7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2" fillId="4" borderId="76" xfId="0" applyFont="1" applyFill="1" applyBorder="1" applyAlignment="1">
      <alignment horizontal="center"/>
    </xf>
    <xf numFmtId="0" fontId="16" fillId="4" borderId="76" xfId="0" applyFont="1" applyFill="1" applyBorder="1" applyAlignment="1">
      <alignment horizontal="center"/>
    </xf>
    <xf numFmtId="0" fontId="3" fillId="24" borderId="79" xfId="0" applyFont="1" applyFill="1" applyBorder="1" applyAlignment="1">
      <alignment horizontal="center"/>
    </xf>
    <xf numFmtId="0" fontId="15" fillId="24" borderId="77" xfId="0" applyFont="1" applyFill="1" applyBorder="1" applyAlignment="1">
      <alignment horizontal="center"/>
    </xf>
    <xf numFmtId="0" fontId="3" fillId="4" borderId="76" xfId="0" applyFont="1" applyFill="1" applyBorder="1" applyAlignment="1">
      <alignment horizontal="center"/>
    </xf>
    <xf numFmtId="0" fontId="15" fillId="24" borderId="79" xfId="0" applyFont="1" applyFill="1" applyBorder="1" applyAlignment="1">
      <alignment horizontal="center"/>
    </xf>
    <xf numFmtId="0" fontId="3" fillId="24" borderId="77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" fillId="0" borderId="81" xfId="0" applyFont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4" borderId="43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5" fillId="24" borderId="45" xfId="0" applyFont="1" applyFill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5" fillId="24" borderId="4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82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5" fillId="24" borderId="82" xfId="0" applyFont="1" applyFill="1" applyBorder="1" applyAlignment="1">
      <alignment horizontal="center" vertical="center" wrapText="1"/>
    </xf>
    <xf numFmtId="0" fontId="3" fillId="24" borderId="82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83" xfId="0" applyNumberFormat="1" applyFont="1" applyFill="1" applyBorder="1" applyAlignment="1" applyProtection="1">
      <alignment wrapText="1"/>
      <protection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15" fillId="24" borderId="50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wrapText="1"/>
      <protection/>
    </xf>
    <xf numFmtId="0" fontId="3" fillId="0" borderId="53" xfId="0" applyFont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3" fillId="24" borderId="85" xfId="0" applyFont="1" applyFill="1" applyBorder="1" applyAlignment="1">
      <alignment horizontal="center"/>
    </xf>
    <xf numFmtId="0" fontId="3" fillId="0" borderId="43" xfId="0" applyFont="1" applyBorder="1" applyAlignment="1" quotePrefix="1">
      <alignment horizontal="left"/>
    </xf>
    <xf numFmtId="0" fontId="3" fillId="4" borderId="43" xfId="0" applyFont="1" applyFill="1" applyBorder="1" applyAlignment="1" quotePrefix="1">
      <alignment horizontal="left"/>
    </xf>
    <xf numFmtId="0" fontId="3" fillId="0" borderId="43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1" xfId="0" applyFont="1" applyBorder="1" applyAlignment="1" quotePrefix="1">
      <alignment horizontal="left"/>
    </xf>
    <xf numFmtId="0" fontId="3" fillId="0" borderId="86" xfId="0" applyFont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3" xfId="0" applyFont="1" applyBorder="1" applyAlignment="1" quotePrefix="1">
      <alignment horizontal="left"/>
    </xf>
    <xf numFmtId="0" fontId="3" fillId="4" borderId="53" xfId="0" applyFont="1" applyFill="1" applyBorder="1" applyAlignment="1" quotePrefix="1">
      <alignment horizontal="left"/>
    </xf>
    <xf numFmtId="0" fontId="15" fillId="24" borderId="5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" fillId="0" borderId="87" xfId="0" applyNumberFormat="1" applyFont="1" applyFill="1" applyBorder="1" applyAlignment="1" applyProtection="1">
      <alignment wrapText="1"/>
      <protection/>
    </xf>
    <xf numFmtId="0" fontId="3" fillId="0" borderId="88" xfId="0" applyFont="1" applyBorder="1" applyAlignment="1">
      <alignment horizontal="center"/>
    </xf>
    <xf numFmtId="0" fontId="3" fillId="0" borderId="89" xfId="0" applyNumberFormat="1" applyFont="1" applyFill="1" applyBorder="1" applyAlignment="1" applyProtection="1">
      <alignment wrapText="1"/>
      <protection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15" fillId="0" borderId="43" xfId="0" applyFont="1" applyBorder="1" applyAlignment="1">
      <alignment horizontal="center"/>
    </xf>
    <xf numFmtId="0" fontId="15" fillId="0" borderId="43" xfId="0" applyFont="1" applyBorder="1" applyAlignment="1" quotePrefix="1">
      <alignment horizontal="left"/>
    </xf>
    <xf numFmtId="0" fontId="15" fillId="4" borderId="43" xfId="0" applyFont="1" applyFill="1" applyBorder="1" applyAlignment="1" quotePrefix="1">
      <alignment horizontal="left"/>
    </xf>
    <xf numFmtId="0" fontId="15" fillId="0" borderId="43" xfId="0" applyFont="1" applyBorder="1" applyAlignment="1" quotePrefix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24" borderId="55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5" fillId="0" borderId="53" xfId="0" applyFont="1" applyBorder="1" applyAlignment="1" quotePrefix="1">
      <alignment horizontal="left"/>
    </xf>
    <xf numFmtId="0" fontId="15" fillId="4" borderId="53" xfId="0" applyFont="1" applyFill="1" applyBorder="1" applyAlignment="1" quotePrefix="1">
      <alignment horizontal="left"/>
    </xf>
    <xf numFmtId="0" fontId="15" fillId="0" borderId="53" xfId="0" applyFont="1" applyBorder="1" applyAlignment="1" quotePrefix="1">
      <alignment horizontal="center"/>
    </xf>
    <xf numFmtId="0" fontId="15" fillId="0" borderId="3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wrapText="1"/>
      <protection/>
    </xf>
    <xf numFmtId="0" fontId="21" fillId="4" borderId="57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15" fillId="24" borderId="57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center"/>
    </xf>
    <xf numFmtId="0" fontId="3" fillId="24" borderId="56" xfId="0" applyFont="1" applyFill="1" applyBorder="1" applyAlignment="1">
      <alignment horizontal="center"/>
    </xf>
    <xf numFmtId="0" fontId="3" fillId="24" borderId="57" xfId="0" applyFont="1" applyFill="1" applyBorder="1" applyAlignment="1">
      <alignment horizontal="left"/>
    </xf>
    <xf numFmtId="0" fontId="15" fillId="24" borderId="40" xfId="0" applyFont="1" applyFill="1" applyBorder="1" applyAlignment="1">
      <alignment horizontal="center"/>
    </xf>
    <xf numFmtId="0" fontId="15" fillId="24" borderId="90" xfId="0" applyFont="1" applyFill="1" applyBorder="1" applyAlignment="1">
      <alignment horizontal="center"/>
    </xf>
    <xf numFmtId="0" fontId="15" fillId="24" borderId="91" xfId="0" applyFont="1" applyFill="1" applyBorder="1" applyAlignment="1">
      <alignment horizontal="center"/>
    </xf>
    <xf numFmtId="0" fontId="15" fillId="24" borderId="41" xfId="0" applyFont="1" applyFill="1" applyBorder="1" applyAlignment="1">
      <alignment horizontal="center"/>
    </xf>
    <xf numFmtId="0" fontId="15" fillId="24" borderId="92" xfId="0" applyFont="1" applyFill="1" applyBorder="1" applyAlignment="1">
      <alignment horizontal="center"/>
    </xf>
    <xf numFmtId="0" fontId="15" fillId="24" borderId="93" xfId="0" applyFont="1" applyFill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15" fillId="0" borderId="95" xfId="0" applyFont="1" applyBorder="1" applyAlignment="1">
      <alignment horizontal="right"/>
    </xf>
    <xf numFmtId="0" fontId="15" fillId="0" borderId="95" xfId="0" applyFont="1" applyBorder="1" applyAlignment="1">
      <alignment horizontal="center"/>
    </xf>
    <xf numFmtId="0" fontId="15" fillId="0" borderId="95" xfId="0" applyFont="1" applyBorder="1" applyAlignment="1">
      <alignment/>
    </xf>
    <xf numFmtId="0" fontId="15" fillId="0" borderId="96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5" fillId="0" borderId="98" xfId="0" applyFont="1" applyBorder="1" applyAlignment="1">
      <alignment horizontal="centerContinuous"/>
    </xf>
    <xf numFmtId="0" fontId="15" fillId="0" borderId="95" xfId="0" applyFont="1" applyBorder="1" applyAlignment="1">
      <alignment horizontal="centerContinuous"/>
    </xf>
    <xf numFmtId="0" fontId="15" fillId="0" borderId="99" xfId="0" applyFont="1" applyFill="1" applyBorder="1" applyAlignment="1">
      <alignment horizontal="center"/>
    </xf>
    <xf numFmtId="0" fontId="15" fillId="0" borderId="98" xfId="0" applyFont="1" applyFill="1" applyBorder="1" applyAlignment="1">
      <alignment/>
    </xf>
    <xf numFmtId="0" fontId="15" fillId="0" borderId="98" xfId="0" applyFont="1" applyFill="1" applyBorder="1" applyAlignment="1">
      <alignment horizontal="centerContinuous"/>
    </xf>
    <xf numFmtId="0" fontId="15" fillId="0" borderId="95" xfId="0" applyFont="1" applyFill="1" applyBorder="1" applyAlignment="1">
      <alignment horizontal="centerContinuous"/>
    </xf>
    <xf numFmtId="0" fontId="15" fillId="0" borderId="100" xfId="0" applyFont="1" applyFill="1" applyBorder="1" applyAlignment="1">
      <alignment/>
    </xf>
    <xf numFmtId="0" fontId="15" fillId="0" borderId="99" xfId="0" applyFont="1" applyFill="1" applyBorder="1" applyAlignment="1">
      <alignment/>
    </xf>
    <xf numFmtId="0" fontId="15" fillId="0" borderId="98" xfId="0" applyFont="1" applyFill="1" applyBorder="1" applyAlignment="1">
      <alignment horizontal="center"/>
    </xf>
    <xf numFmtId="0" fontId="15" fillId="0" borderId="100" xfId="0" applyFont="1" applyFill="1" applyBorder="1" applyAlignment="1">
      <alignment horizontal="center"/>
    </xf>
    <xf numFmtId="0" fontId="15" fillId="0" borderId="98" xfId="0" applyFont="1" applyFill="1" applyBorder="1" applyAlignment="1">
      <alignment horizontal="centerContinuous" wrapText="1"/>
    </xf>
    <xf numFmtId="0" fontId="15" fillId="0" borderId="10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103" xfId="0" applyFont="1" applyBorder="1" applyAlignment="1">
      <alignment/>
    </xf>
    <xf numFmtId="0" fontId="15" fillId="0" borderId="0" xfId="0" applyFont="1" applyAlignment="1">
      <alignment horizontal="left"/>
    </xf>
    <xf numFmtId="0" fontId="3" fillId="0" borderId="104" xfId="0" applyFont="1" applyBorder="1" applyAlignment="1">
      <alignment/>
    </xf>
    <xf numFmtId="0" fontId="3" fillId="0" borderId="57" xfId="0" applyFont="1" applyBorder="1" applyAlignment="1">
      <alignment/>
    </xf>
    <xf numFmtId="0" fontId="0" fillId="0" borderId="57" xfId="0" applyBorder="1" applyAlignment="1">
      <alignment/>
    </xf>
    <xf numFmtId="0" fontId="4" fillId="0" borderId="57" xfId="0" applyFont="1" applyBorder="1" applyAlignment="1">
      <alignment/>
    </xf>
    <xf numFmtId="0" fontId="3" fillId="0" borderId="105" xfId="0" applyFont="1" applyBorder="1" applyAlignment="1">
      <alignment/>
    </xf>
    <xf numFmtId="0" fontId="15" fillId="0" borderId="0" xfId="0" applyFont="1" applyAlignment="1">
      <alignment/>
    </xf>
    <xf numFmtId="0" fontId="15" fillId="0" borderId="106" xfId="0" applyFont="1" applyBorder="1" applyAlignment="1">
      <alignment/>
    </xf>
    <xf numFmtId="0" fontId="15" fillId="0" borderId="107" xfId="0" applyFont="1" applyBorder="1" applyAlignment="1">
      <alignment/>
    </xf>
    <xf numFmtId="0" fontId="0" fillId="0" borderId="26" xfId="0" applyBorder="1" applyAlignment="1">
      <alignment/>
    </xf>
    <xf numFmtId="0" fontId="15" fillId="0" borderId="108" xfId="0" applyFont="1" applyBorder="1" applyAlignment="1">
      <alignment/>
    </xf>
    <xf numFmtId="0" fontId="15" fillId="0" borderId="107" xfId="0" applyFont="1" applyBorder="1" applyAlignment="1">
      <alignment/>
    </xf>
    <xf numFmtId="0" fontId="0" fillId="0" borderId="107" xfId="0" applyBorder="1" applyAlignment="1">
      <alignment/>
    </xf>
    <xf numFmtId="0" fontId="15" fillId="0" borderId="108" xfId="0" applyFont="1" applyBorder="1" applyAlignment="1">
      <alignment horizontal="centerContinuous"/>
    </xf>
    <xf numFmtId="0" fontId="4" fillId="0" borderId="107" xfId="0" applyFont="1" applyBorder="1" applyAlignment="1">
      <alignment horizontal="centerContinuous"/>
    </xf>
    <xf numFmtId="0" fontId="15" fillId="0" borderId="107" xfId="0" applyFont="1" applyBorder="1" applyAlignment="1">
      <alignment horizontal="centerContinuous"/>
    </xf>
    <xf numFmtId="0" fontId="3" fillId="0" borderId="109" xfId="0" applyFont="1" applyBorder="1" applyAlignment="1">
      <alignment horizontal="centerContinuous"/>
    </xf>
    <xf numFmtId="0" fontId="15" fillId="0" borderId="110" xfId="0" applyFont="1" applyBorder="1" applyAlignment="1">
      <alignment/>
    </xf>
    <xf numFmtId="0" fontId="3" fillId="0" borderId="110" xfId="0" applyFont="1" applyBorder="1" applyAlignment="1">
      <alignment/>
    </xf>
    <xf numFmtId="0" fontId="3" fillId="0" borderId="111" xfId="0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15" fillId="0" borderId="10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15" fillId="0" borderId="10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112" xfId="0" applyBorder="1" applyAlignment="1">
      <alignment/>
    </xf>
    <xf numFmtId="0" fontId="15" fillId="0" borderId="113" xfId="0" applyFont="1" applyBorder="1" applyAlignment="1">
      <alignment horizontal="left"/>
    </xf>
    <xf numFmtId="0" fontId="5" fillId="0" borderId="114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57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10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5" fillId="0" borderId="115" xfId="0" applyFont="1" applyBorder="1" applyAlignment="1">
      <alignment horizontal="left"/>
    </xf>
    <xf numFmtId="0" fontId="15" fillId="0" borderId="116" xfId="0" applyFont="1" applyBorder="1" applyAlignment="1">
      <alignment horizontal="left"/>
    </xf>
    <xf numFmtId="0" fontId="0" fillId="0" borderId="117" xfId="0" applyBorder="1" applyAlignment="1">
      <alignment/>
    </xf>
    <xf numFmtId="0" fontId="15" fillId="0" borderId="118" xfId="0" applyFont="1" applyBorder="1" applyAlignment="1">
      <alignment horizontal="left"/>
    </xf>
    <xf numFmtId="0" fontId="0" fillId="0" borderId="116" xfId="0" applyBorder="1" applyAlignment="1">
      <alignment/>
    </xf>
    <xf numFmtId="0" fontId="15" fillId="0" borderId="119" xfId="0" applyFont="1" applyBorder="1" applyAlignment="1">
      <alignment horizontal="left"/>
    </xf>
    <xf numFmtId="0" fontId="3" fillId="0" borderId="94" xfId="0" applyFont="1" applyBorder="1" applyAlignment="1">
      <alignment horizontal="left"/>
    </xf>
    <xf numFmtId="0" fontId="3" fillId="0" borderId="95" xfId="0" applyFont="1" applyBorder="1" applyAlignment="1">
      <alignment horizontal="left"/>
    </xf>
    <xf numFmtId="0" fontId="15" fillId="0" borderId="120" xfId="0" applyFont="1" applyBorder="1" applyAlignment="1">
      <alignment horizontal="left"/>
    </xf>
    <xf numFmtId="0" fontId="15" fillId="0" borderId="95" xfId="0" applyFont="1" applyBorder="1" applyAlignment="1">
      <alignment horizontal="left"/>
    </xf>
    <xf numFmtId="0" fontId="4" fillId="0" borderId="121" xfId="0" applyFont="1" applyBorder="1" applyAlignment="1">
      <alignment horizontal="left"/>
    </xf>
    <xf numFmtId="0" fontId="0" fillId="0" borderId="95" xfId="0" applyBorder="1" applyAlignment="1">
      <alignment/>
    </xf>
    <xf numFmtId="0" fontId="15" fillId="0" borderId="122" xfId="0" applyFont="1" applyBorder="1" applyAlignment="1">
      <alignment horizontal="left"/>
    </xf>
    <xf numFmtId="0" fontId="15" fillId="0" borderId="123" xfId="0" applyFont="1" applyBorder="1" applyAlignment="1">
      <alignment horizontal="left"/>
    </xf>
    <xf numFmtId="0" fontId="3" fillId="0" borderId="1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5" fillId="24" borderId="35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15" fillId="24" borderId="85" xfId="0" applyFont="1" applyFill="1" applyBorder="1" applyAlignment="1">
      <alignment horizontal="center"/>
    </xf>
    <xf numFmtId="0" fontId="15" fillId="24" borderId="124" xfId="0" applyFont="1" applyFill="1" applyBorder="1" applyAlignment="1">
      <alignment horizontal="center"/>
    </xf>
    <xf numFmtId="0" fontId="21" fillId="24" borderId="57" xfId="0" applyFont="1" applyFill="1" applyBorder="1" applyAlignment="1">
      <alignment horizontal="center"/>
    </xf>
    <xf numFmtId="0" fontId="15" fillId="24" borderId="36" xfId="0" applyFont="1" applyFill="1" applyBorder="1" applyAlignment="1">
      <alignment wrapText="1"/>
    </xf>
    <xf numFmtId="0" fontId="3" fillId="0" borderId="53" xfId="0" applyFont="1" applyBorder="1" applyAlignment="1" quotePrefix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12" fillId="4" borderId="90" xfId="0" applyFont="1" applyFill="1" applyBorder="1" applyAlignment="1">
      <alignment horizontal="center"/>
    </xf>
    <xf numFmtId="0" fontId="16" fillId="4" borderId="90" xfId="0" applyFont="1" applyFill="1" applyBorder="1" applyAlignment="1">
      <alignment horizontal="center"/>
    </xf>
    <xf numFmtId="0" fontId="15" fillId="24" borderId="130" xfId="0" applyFont="1" applyFill="1" applyBorder="1" applyAlignment="1">
      <alignment horizontal="center"/>
    </xf>
    <xf numFmtId="0" fontId="3" fillId="0" borderId="90" xfId="0" applyFont="1" applyFill="1" applyBorder="1" applyAlignment="1">
      <alignment horizontal="center"/>
    </xf>
    <xf numFmtId="0" fontId="3" fillId="24" borderId="131" xfId="0" applyFont="1" applyFill="1" applyBorder="1" applyAlignment="1">
      <alignment horizontal="center"/>
    </xf>
    <xf numFmtId="0" fontId="3" fillId="4" borderId="90" xfId="0" applyFont="1" applyFill="1" applyBorder="1" applyAlignment="1">
      <alignment horizontal="center"/>
    </xf>
    <xf numFmtId="0" fontId="3" fillId="24" borderId="130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3" fillId="0" borderId="134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15" fillId="0" borderId="136" xfId="0" applyFont="1" applyBorder="1" applyAlignment="1">
      <alignment horizontal="center"/>
    </xf>
    <xf numFmtId="0" fontId="15" fillId="0" borderId="134" xfId="0" applyFont="1" applyBorder="1" applyAlignment="1">
      <alignment horizontal="center"/>
    </xf>
    <xf numFmtId="0" fontId="12" fillId="4" borderId="134" xfId="0" applyFont="1" applyFill="1" applyBorder="1" applyAlignment="1">
      <alignment horizontal="center"/>
    </xf>
    <xf numFmtId="0" fontId="15" fillId="24" borderId="137" xfId="0" applyFont="1" applyFill="1" applyBorder="1" applyAlignment="1">
      <alignment horizontal="center"/>
    </xf>
    <xf numFmtId="0" fontId="15" fillId="24" borderId="135" xfId="0" applyFont="1" applyFill="1" applyBorder="1" applyAlignment="1">
      <alignment horizontal="center"/>
    </xf>
    <xf numFmtId="0" fontId="15" fillId="0" borderId="132" xfId="0" applyFont="1" applyBorder="1" applyAlignment="1">
      <alignment horizontal="center"/>
    </xf>
    <xf numFmtId="0" fontId="15" fillId="4" borderId="134" xfId="0" applyFont="1" applyFill="1" applyBorder="1" applyAlignment="1">
      <alignment horizontal="center"/>
    </xf>
    <xf numFmtId="0" fontId="21" fillId="4" borderId="134" xfId="0" applyFont="1" applyFill="1" applyBorder="1" applyAlignment="1">
      <alignment horizontal="center"/>
    </xf>
    <xf numFmtId="0" fontId="21" fillId="24" borderId="135" xfId="0" applyFont="1" applyFill="1" applyBorder="1" applyAlignment="1">
      <alignment horizontal="center"/>
    </xf>
    <xf numFmtId="0" fontId="15" fillId="0" borderId="134" xfId="0" applyFont="1" applyFill="1" applyBorder="1" applyAlignment="1">
      <alignment horizontal="center"/>
    </xf>
    <xf numFmtId="0" fontId="15" fillId="0" borderId="138" xfId="0" applyFont="1" applyBorder="1" applyAlignment="1">
      <alignment horizontal="center"/>
    </xf>
    <xf numFmtId="0" fontId="17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/>
    </xf>
    <xf numFmtId="0" fontId="3" fillId="4" borderId="134" xfId="0" applyFont="1" applyFill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21" fillId="4" borderId="53" xfId="0" applyFont="1" applyFill="1" applyBorder="1" applyAlignment="1">
      <alignment horizontal="center"/>
    </xf>
    <xf numFmtId="0" fontId="15" fillId="0" borderId="17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5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16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23" fillId="0" borderId="95" xfId="0" applyNumberFormat="1" applyFont="1" applyFill="1" applyBorder="1" applyAlignment="1">
      <alignment/>
    </xf>
    <xf numFmtId="0" fontId="15" fillId="24" borderId="139" xfId="0" applyFont="1" applyFill="1" applyBorder="1" applyAlignment="1">
      <alignment horizontal="center"/>
    </xf>
    <xf numFmtId="0" fontId="15" fillId="24" borderId="4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14" fontId="4" fillId="0" borderId="110" xfId="0" applyNumberFormat="1" applyFont="1" applyFill="1" applyBorder="1" applyAlignment="1">
      <alignment horizontal="center"/>
    </xf>
    <xf numFmtId="14" fontId="4" fillId="0" borderId="95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" fillId="0" borderId="140" xfId="0" applyNumberFormat="1" applyFont="1" applyFill="1" applyBorder="1" applyAlignment="1" applyProtection="1">
      <alignment wrapText="1"/>
      <protection/>
    </xf>
    <xf numFmtId="0" fontId="3" fillId="0" borderId="42" xfId="0" applyNumberFormat="1" applyFont="1" applyFill="1" applyBorder="1" applyAlignment="1" applyProtection="1">
      <alignment wrapText="1"/>
      <protection/>
    </xf>
    <xf numFmtId="0" fontId="3" fillId="0" borderId="102" xfId="0" applyNumberFormat="1" applyFont="1" applyFill="1" applyBorder="1" applyAlignment="1" applyProtection="1">
      <alignment wrapText="1"/>
      <protection/>
    </xf>
    <xf numFmtId="0" fontId="3" fillId="0" borderId="133" xfId="0" applyNumberFormat="1" applyFont="1" applyFill="1" applyBorder="1" applyAlignment="1" applyProtection="1">
      <alignment wrapText="1"/>
      <protection/>
    </xf>
    <xf numFmtId="0" fontId="3" fillId="0" borderId="29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25390625" style="34" customWidth="1"/>
    <col min="2" max="2" width="31.625" style="358" customWidth="1"/>
    <col min="3" max="3" width="3.625" style="163" customWidth="1"/>
    <col min="4" max="4" width="5.625" style="163" customWidth="1"/>
    <col min="5" max="5" width="4.75390625" style="163" customWidth="1"/>
    <col min="6" max="8" width="3.875" style="163" customWidth="1"/>
    <col min="9" max="9" width="2.625" style="164" customWidth="1"/>
    <col min="10" max="12" width="2.25390625" style="164" customWidth="1"/>
    <col min="13" max="13" width="3.00390625" style="164" customWidth="1"/>
    <col min="14" max="14" width="2.25390625" style="164" hidden="1" customWidth="1"/>
    <col min="15" max="15" width="2.25390625" style="164" customWidth="1"/>
    <col min="16" max="16" width="2.625" style="164" customWidth="1"/>
    <col min="17" max="19" width="2.25390625" style="164" customWidth="1"/>
    <col min="20" max="20" width="2.75390625" style="164" customWidth="1"/>
    <col min="21" max="21" width="2.25390625" style="164" hidden="1" customWidth="1"/>
    <col min="22" max="26" width="2.25390625" style="164" customWidth="1"/>
    <col min="27" max="27" width="3.125" style="164" customWidth="1"/>
    <col min="28" max="28" width="2.25390625" style="164" hidden="1" customWidth="1"/>
    <col min="29" max="29" width="2.25390625" style="164" customWidth="1"/>
    <col min="30" max="30" width="2.375" style="164" customWidth="1"/>
    <col min="31" max="31" width="2.25390625" style="164" customWidth="1"/>
    <col min="32" max="32" width="2.375" style="164" customWidth="1"/>
    <col min="33" max="33" width="2.25390625" style="164" customWidth="1"/>
    <col min="34" max="34" width="3.00390625" style="164" customWidth="1"/>
    <col min="35" max="35" width="2.25390625" style="164" hidden="1" customWidth="1"/>
    <col min="36" max="36" width="2.25390625" style="164" customWidth="1"/>
    <col min="37" max="37" width="2.375" style="164" customWidth="1"/>
    <col min="38" max="38" width="2.25390625" style="164" customWidth="1"/>
    <col min="39" max="39" width="2.625" style="164" customWidth="1"/>
    <col min="40" max="40" width="2.25390625" style="164" customWidth="1"/>
    <col min="41" max="41" width="2.875" style="164" customWidth="1"/>
    <col min="42" max="42" width="2.25390625" style="164" hidden="1" customWidth="1"/>
    <col min="43" max="43" width="2.25390625" style="164" customWidth="1"/>
    <col min="44" max="44" width="3.125" style="164" customWidth="1"/>
    <col min="45" max="45" width="2.25390625" style="164" customWidth="1"/>
    <col min="46" max="46" width="2.875" style="164" customWidth="1"/>
    <col min="47" max="47" width="2.25390625" style="164" customWidth="1"/>
    <col min="48" max="48" width="3.125" style="164" customWidth="1"/>
    <col min="49" max="49" width="2.25390625" style="164" hidden="1" customWidth="1"/>
    <col min="50" max="54" width="2.25390625" style="164" customWidth="1"/>
    <col min="55" max="55" width="2.75390625" style="164" customWidth="1"/>
    <col min="56" max="56" width="2.25390625" style="164" hidden="1" customWidth="1"/>
    <col min="57" max="57" width="2.25390625" style="164" customWidth="1"/>
  </cols>
  <sheetData>
    <row r="1" spans="1:57" ht="43.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K1"/>
      <c r="L1"/>
      <c r="M1"/>
      <c r="N1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8">
      <c r="A2" s="1" t="s">
        <v>2</v>
      </c>
      <c r="B2"/>
      <c r="C2" s="6"/>
      <c r="D2" s="6"/>
      <c r="E2" s="6"/>
      <c r="F2" s="6"/>
      <c r="G2" s="3"/>
      <c r="H2" s="3"/>
      <c r="I2" s="4"/>
      <c r="J2" s="414" t="s">
        <v>3</v>
      </c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7"/>
      <c r="AI2" s="7"/>
      <c r="AJ2" s="8"/>
      <c r="AK2" s="9"/>
      <c r="AL2"/>
      <c r="AM2"/>
      <c r="AN2"/>
      <c r="AO2"/>
      <c r="AP2"/>
      <c r="AQ2" s="4"/>
      <c r="AR2" s="10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5">
      <c r="A3"/>
      <c r="B3" s="11"/>
      <c r="C3" s="4"/>
      <c r="D3" s="4"/>
      <c r="E3" s="6"/>
      <c r="F3" s="6"/>
      <c r="G3" s="3"/>
      <c r="H3" s="3"/>
      <c r="I3" s="4"/>
      <c r="J3" s="4"/>
      <c r="K3"/>
      <c r="L3" s="4"/>
      <c r="M3" s="4"/>
      <c r="N3" s="4"/>
      <c r="O3" s="12"/>
      <c r="P3" s="4"/>
      <c r="Q3" s="4"/>
      <c r="R3" s="4"/>
      <c r="S3" s="4"/>
      <c r="T3" s="13"/>
      <c r="U3" s="4"/>
      <c r="V3" s="4"/>
      <c r="W3"/>
      <c r="X3" s="4"/>
      <c r="Y3"/>
      <c r="Z3"/>
      <c r="AA3"/>
      <c r="AB3"/>
      <c r="AC3"/>
      <c r="AD3"/>
      <c r="AE3" s="4"/>
      <c r="AF3" s="4"/>
      <c r="AG3"/>
      <c r="AH3" t="s">
        <v>110</v>
      </c>
      <c r="AI3"/>
      <c r="AJ3"/>
      <c r="AK3" s="4"/>
      <c r="AL3" s="4"/>
      <c r="AM3" s="4"/>
      <c r="AN3"/>
      <c r="AO3"/>
      <c r="AP3"/>
      <c r="AQ3" s="4"/>
      <c r="AR3" s="10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2.75">
      <c r="A4" s="14" t="s">
        <v>4</v>
      </c>
      <c r="B4"/>
      <c r="C4" s="4"/>
      <c r="D4" s="4"/>
      <c r="E4" s="6"/>
      <c r="F4" s="6"/>
      <c r="G4" s="3"/>
      <c r="H4" s="3"/>
      <c r="I4" s="4"/>
      <c r="J4" s="4"/>
      <c r="K4" s="4"/>
      <c r="L4" s="1" t="s">
        <v>5</v>
      </c>
      <c r="M4" s="1"/>
      <c r="N4" s="1"/>
      <c r="O4"/>
      <c r="P4" s="4"/>
      <c r="Q4" s="4"/>
      <c r="R4" s="4"/>
      <c r="S4" s="4"/>
      <c r="T4" s="4"/>
      <c r="U4" s="4"/>
      <c r="V4" s="4"/>
      <c r="W4" s="4"/>
      <c r="X4" s="4"/>
      <c r="Y4"/>
      <c r="Z4"/>
      <c r="AA4"/>
      <c r="AB4"/>
      <c r="AC4"/>
      <c r="AD4"/>
      <c r="AE4" s="4"/>
      <c r="AF4" s="4"/>
      <c r="AG4"/>
      <c r="AH4"/>
      <c r="AI4"/>
      <c r="AJ4" s="15"/>
      <c r="AK4" s="9"/>
      <c r="AL4"/>
      <c r="AM4" s="360" t="s">
        <v>111</v>
      </c>
      <c r="AN4"/>
      <c r="AO4"/>
      <c r="AP4"/>
      <c r="AQ4" s="4"/>
      <c r="AR4" s="1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3.5" thickBot="1">
      <c r="A5" s="17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12"/>
      <c r="P5" s="4"/>
      <c r="Q5" s="4"/>
      <c r="R5" s="4"/>
      <c r="S5" s="4"/>
      <c r="T5" s="4"/>
      <c r="U5" s="4"/>
      <c r="V5" s="4"/>
      <c r="W5" s="4"/>
      <c r="X5" s="4"/>
      <c r="Y5"/>
      <c r="Z5"/>
      <c r="AA5"/>
      <c r="AB5"/>
      <c r="AC5"/>
      <c r="AD5" s="4"/>
      <c r="AE5" s="4"/>
      <c r="AF5" s="4"/>
      <c r="AG5" s="4"/>
      <c r="AH5" s="4"/>
      <c r="AI5" s="4"/>
      <c r="AJ5" s="4"/>
      <c r="AK5" s="4"/>
      <c r="AL5" s="4"/>
      <c r="AM5" s="4"/>
      <c r="AN5"/>
      <c r="AO5"/>
      <c r="AP5"/>
      <c r="AQ5" s="4"/>
      <c r="AR5" s="9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4.25" thickBot="1" thickTop="1">
      <c r="A6" s="18"/>
      <c r="B6" s="19"/>
      <c r="C6" s="20"/>
      <c r="D6" s="21" t="s">
        <v>6</v>
      </c>
      <c r="E6" s="22"/>
      <c r="F6" s="22"/>
      <c r="G6" s="22"/>
      <c r="H6" s="23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 t="s">
        <v>7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ht="30">
      <c r="A7" s="26" t="s">
        <v>8</v>
      </c>
      <c r="B7" s="27" t="s">
        <v>9</v>
      </c>
      <c r="C7" s="28" t="s">
        <v>10</v>
      </c>
      <c r="D7" s="29"/>
      <c r="E7" s="30"/>
      <c r="F7" s="31" t="s">
        <v>11</v>
      </c>
      <c r="G7" s="31"/>
      <c r="H7" s="32"/>
      <c r="I7" s="33"/>
      <c r="J7" s="33"/>
      <c r="K7" s="34" t="s">
        <v>12</v>
      </c>
      <c r="L7" s="34"/>
      <c r="M7" s="35" t="s">
        <v>13</v>
      </c>
      <c r="N7" s="36" t="s">
        <v>14</v>
      </c>
      <c r="O7" s="37"/>
      <c r="P7" s="34"/>
      <c r="Q7" s="34"/>
      <c r="R7" s="34" t="s">
        <v>15</v>
      </c>
      <c r="S7" s="34"/>
      <c r="T7" s="35" t="s">
        <v>13</v>
      </c>
      <c r="U7" s="36" t="s">
        <v>14</v>
      </c>
      <c r="V7" s="38"/>
      <c r="W7" s="34"/>
      <c r="X7" s="34"/>
      <c r="Y7" s="34" t="s">
        <v>16</v>
      </c>
      <c r="Z7" s="34"/>
      <c r="AA7" s="35" t="s">
        <v>13</v>
      </c>
      <c r="AB7" s="36" t="s">
        <v>14</v>
      </c>
      <c r="AC7" s="37"/>
      <c r="AD7" s="34"/>
      <c r="AE7" s="34"/>
      <c r="AF7" s="34" t="s">
        <v>17</v>
      </c>
      <c r="AG7" s="34"/>
      <c r="AH7" s="35" t="s">
        <v>13</v>
      </c>
      <c r="AI7" s="36" t="s">
        <v>14</v>
      </c>
      <c r="AJ7" s="38"/>
      <c r="AK7" s="34"/>
      <c r="AL7" s="34"/>
      <c r="AM7" s="34" t="s">
        <v>18</v>
      </c>
      <c r="AN7" s="34"/>
      <c r="AO7" s="35" t="s">
        <v>13</v>
      </c>
      <c r="AP7" s="36" t="s">
        <v>14</v>
      </c>
      <c r="AQ7" s="37"/>
      <c r="AR7" s="34"/>
      <c r="AS7" s="34"/>
      <c r="AT7" s="34" t="s">
        <v>19</v>
      </c>
      <c r="AU7" s="34"/>
      <c r="AV7" s="35" t="s">
        <v>13</v>
      </c>
      <c r="AW7" s="36" t="s">
        <v>14</v>
      </c>
      <c r="AX7" s="38"/>
      <c r="AY7" s="39"/>
      <c r="AZ7" s="34"/>
      <c r="BA7" s="34" t="s">
        <v>20</v>
      </c>
      <c r="BB7" s="34"/>
      <c r="BC7" s="35" t="s">
        <v>13</v>
      </c>
      <c r="BD7" s="36" t="s">
        <v>14</v>
      </c>
      <c r="BE7" s="37"/>
    </row>
    <row r="8" spans="1:57" ht="13.5" thickBot="1">
      <c r="A8" s="40"/>
      <c r="B8" s="41"/>
      <c r="C8" s="42"/>
      <c r="D8" s="43"/>
      <c r="E8" s="44" t="s">
        <v>21</v>
      </c>
      <c r="F8" s="45" t="s">
        <v>22</v>
      </c>
      <c r="G8" s="45" t="s">
        <v>23</v>
      </c>
      <c r="H8" s="46" t="s">
        <v>24</v>
      </c>
      <c r="I8" s="47" t="s">
        <v>21</v>
      </c>
      <c r="J8" s="45" t="s">
        <v>22</v>
      </c>
      <c r="K8" s="45" t="s">
        <v>23</v>
      </c>
      <c r="L8" s="48" t="s">
        <v>24</v>
      </c>
      <c r="M8" s="49"/>
      <c r="N8" s="49"/>
      <c r="O8" s="50" t="s">
        <v>25</v>
      </c>
      <c r="P8" s="47" t="s">
        <v>21</v>
      </c>
      <c r="Q8" s="45" t="s">
        <v>22</v>
      </c>
      <c r="R8" s="45" t="s">
        <v>23</v>
      </c>
      <c r="S8" s="48" t="s">
        <v>24</v>
      </c>
      <c r="T8" s="49"/>
      <c r="U8" s="49"/>
      <c r="V8" s="51" t="s">
        <v>25</v>
      </c>
      <c r="W8" s="47" t="s">
        <v>21</v>
      </c>
      <c r="X8" s="45" t="s">
        <v>22</v>
      </c>
      <c r="Y8" s="45" t="s">
        <v>23</v>
      </c>
      <c r="Z8" s="48" t="s">
        <v>24</v>
      </c>
      <c r="AA8" s="52"/>
      <c r="AB8" s="52"/>
      <c r="AC8" s="50" t="s">
        <v>25</v>
      </c>
      <c r="AD8" s="47" t="s">
        <v>21</v>
      </c>
      <c r="AE8" s="45" t="s">
        <v>22</v>
      </c>
      <c r="AF8" s="45" t="s">
        <v>23</v>
      </c>
      <c r="AG8" s="48" t="s">
        <v>24</v>
      </c>
      <c r="AH8" s="52"/>
      <c r="AI8" s="52"/>
      <c r="AJ8" s="51" t="s">
        <v>25</v>
      </c>
      <c r="AK8" s="47" t="s">
        <v>21</v>
      </c>
      <c r="AL8" s="45" t="s">
        <v>22</v>
      </c>
      <c r="AM8" s="45" t="s">
        <v>23</v>
      </c>
      <c r="AN8" s="48" t="s">
        <v>24</v>
      </c>
      <c r="AO8" s="52"/>
      <c r="AP8" s="52"/>
      <c r="AQ8" s="50" t="s">
        <v>25</v>
      </c>
      <c r="AR8" s="47" t="s">
        <v>21</v>
      </c>
      <c r="AS8" s="45" t="s">
        <v>22</v>
      </c>
      <c r="AT8" s="45" t="s">
        <v>23</v>
      </c>
      <c r="AU8" s="48" t="s">
        <v>24</v>
      </c>
      <c r="AV8" s="52"/>
      <c r="AW8" s="52"/>
      <c r="AX8" s="51" t="s">
        <v>25</v>
      </c>
      <c r="AY8" s="53" t="s">
        <v>21</v>
      </c>
      <c r="AZ8" s="45" t="s">
        <v>22</v>
      </c>
      <c r="BA8" s="45" t="s">
        <v>23</v>
      </c>
      <c r="BB8" s="48" t="s">
        <v>24</v>
      </c>
      <c r="BC8" s="52"/>
      <c r="BD8" s="52"/>
      <c r="BE8" s="50" t="s">
        <v>25</v>
      </c>
    </row>
    <row r="9" spans="1:57" ht="13.5" thickBot="1">
      <c r="A9" s="54" t="s">
        <v>26</v>
      </c>
      <c r="B9" s="55" t="s">
        <v>27</v>
      </c>
      <c r="C9" s="56"/>
      <c r="D9" s="57">
        <f>SUM(D10:D15)</f>
        <v>180</v>
      </c>
      <c r="E9" s="56"/>
      <c r="F9" s="56"/>
      <c r="G9" s="56"/>
      <c r="H9" s="56"/>
      <c r="I9" s="58"/>
      <c r="J9" s="58"/>
      <c r="K9" s="58"/>
      <c r="L9" s="58"/>
      <c r="M9" s="59">
        <f>SUM(M10:M15)</f>
        <v>0</v>
      </c>
      <c r="N9" s="59">
        <f>SUM(N10:N15)</f>
        <v>0</v>
      </c>
      <c r="O9" s="58"/>
      <c r="P9" s="58"/>
      <c r="Q9" s="58"/>
      <c r="R9" s="58"/>
      <c r="S9" s="58"/>
      <c r="T9" s="59">
        <f>SUM(T10:T15)</f>
        <v>2</v>
      </c>
      <c r="U9" s="59">
        <f>SUM(U10:U15)</f>
        <v>0</v>
      </c>
      <c r="V9" s="58"/>
      <c r="W9" s="58"/>
      <c r="X9" s="58"/>
      <c r="Y9" s="58"/>
      <c r="Z9" s="58"/>
      <c r="AA9" s="59">
        <f>SUM(AA10:AA15)</f>
        <v>1</v>
      </c>
      <c r="AB9" s="59">
        <f>SUM(AB10:AB15)</f>
        <v>0</v>
      </c>
      <c r="AC9" s="58"/>
      <c r="AD9" s="58"/>
      <c r="AE9" s="58"/>
      <c r="AF9" s="58"/>
      <c r="AG9" s="58"/>
      <c r="AH9" s="59">
        <f>SUM(AH10:AH15)</f>
        <v>1</v>
      </c>
      <c r="AI9" s="59">
        <f>SUM(AI10:AI15)</f>
        <v>0</v>
      </c>
      <c r="AJ9" s="58"/>
      <c r="AK9" s="58"/>
      <c r="AL9" s="58"/>
      <c r="AM9" s="58"/>
      <c r="AN9" s="58"/>
      <c r="AO9" s="59">
        <f>SUM(AO10:AO15)</f>
        <v>3</v>
      </c>
      <c r="AP9" s="59">
        <f>SUM(AP10:AP15)</f>
        <v>0</v>
      </c>
      <c r="AQ9" s="58"/>
      <c r="AR9" s="58"/>
      <c r="AS9" s="58"/>
      <c r="AT9" s="58"/>
      <c r="AU9" s="58"/>
      <c r="AV9" s="59">
        <f>SUM(AV10:AV15)</f>
        <v>2</v>
      </c>
      <c r="AW9" s="59">
        <f>SUM(AW10:AW15)</f>
        <v>0</v>
      </c>
      <c r="AX9" s="58"/>
      <c r="AY9" s="58"/>
      <c r="AZ9" s="58"/>
      <c r="BA9" s="58"/>
      <c r="BB9" s="58"/>
      <c r="BC9" s="59">
        <f>SUM(BC10:BC15)</f>
        <v>0</v>
      </c>
      <c r="BD9" s="59">
        <f>SUM(BD10:BD15)</f>
        <v>0</v>
      </c>
      <c r="BE9" s="58"/>
    </row>
    <row r="10" spans="1:57" ht="12.75">
      <c r="A10" s="60">
        <v>1</v>
      </c>
      <c r="B10" s="61" t="s">
        <v>28</v>
      </c>
      <c r="C10" s="62">
        <f>COUNTA(O10,V10,AC10,AJ10,AQ10,AX10,BE10)</f>
        <v>1</v>
      </c>
      <c r="D10" s="63">
        <f>SUM(I10:L10,P10:S10,W10:Z10,AD10:AG10,AK10:AN10,AR10:AU10,AY10:BB10,BF10:BI10)*15</f>
        <v>120</v>
      </c>
      <c r="E10" s="64">
        <f aca="true" t="shared" si="0" ref="E10:H14">SUM(I10,P10,W10,AD10,AK10,AR10,AY10,BF10)*15</f>
        <v>0</v>
      </c>
      <c r="F10" s="65">
        <f t="shared" si="0"/>
        <v>120</v>
      </c>
      <c r="G10" s="65">
        <f t="shared" si="0"/>
        <v>0</v>
      </c>
      <c r="H10" s="66">
        <f t="shared" si="0"/>
        <v>0</v>
      </c>
      <c r="I10" s="65"/>
      <c r="J10" s="65"/>
      <c r="K10" s="65"/>
      <c r="L10" s="65"/>
      <c r="M10" s="67"/>
      <c r="N10" s="67"/>
      <c r="O10" s="68"/>
      <c r="P10" s="65"/>
      <c r="Q10" s="65">
        <v>2</v>
      </c>
      <c r="R10" s="65"/>
      <c r="S10" s="65"/>
      <c r="T10" s="69">
        <v>1</v>
      </c>
      <c r="U10" s="69"/>
      <c r="V10" s="70"/>
      <c r="W10" s="65"/>
      <c r="X10" s="65">
        <v>2</v>
      </c>
      <c r="Y10" s="65"/>
      <c r="Z10" s="65"/>
      <c r="AA10" s="69">
        <v>1</v>
      </c>
      <c r="AB10" s="69"/>
      <c r="AC10" s="71"/>
      <c r="AD10" s="65"/>
      <c r="AE10" s="65">
        <v>2</v>
      </c>
      <c r="AF10" s="65"/>
      <c r="AG10" s="65"/>
      <c r="AH10" s="69">
        <v>1</v>
      </c>
      <c r="AI10" s="69"/>
      <c r="AJ10" s="70"/>
      <c r="AK10" s="65"/>
      <c r="AL10" s="65">
        <v>2</v>
      </c>
      <c r="AM10" s="65"/>
      <c r="AN10" s="65"/>
      <c r="AO10" s="69">
        <v>2</v>
      </c>
      <c r="AP10" s="69"/>
      <c r="AQ10" s="68" t="s">
        <v>29</v>
      </c>
      <c r="AR10" s="65"/>
      <c r="AS10" s="65"/>
      <c r="AT10" s="65"/>
      <c r="AU10" s="65"/>
      <c r="AV10" s="69"/>
      <c r="AW10" s="69"/>
      <c r="AX10" s="72"/>
      <c r="AY10" s="73"/>
      <c r="AZ10" s="65"/>
      <c r="BA10" s="65"/>
      <c r="BB10" s="65"/>
      <c r="BC10" s="74"/>
      <c r="BD10" s="74"/>
      <c r="BE10" s="68"/>
    </row>
    <row r="11" spans="1:57" ht="12.75">
      <c r="A11" s="75">
        <f>A10+1</f>
        <v>2</v>
      </c>
      <c r="B11" s="76" t="s">
        <v>30</v>
      </c>
      <c r="C11" s="62">
        <f>COUNTA(O11,V11,AC11,AJ11,AQ11,AX11,BE11)</f>
        <v>0</v>
      </c>
      <c r="D11" s="77">
        <f>SUM(I11:L11,P11:S11,W11:Z11,AD11:AG11,AK11:AN11,AR11:AU11,AY11:BB11,BF11:BI11)*15</f>
        <v>15</v>
      </c>
      <c r="E11" s="78">
        <f t="shared" si="0"/>
        <v>15</v>
      </c>
      <c r="F11" s="79">
        <f t="shared" si="0"/>
        <v>0</v>
      </c>
      <c r="G11" s="79">
        <f t="shared" si="0"/>
        <v>0</v>
      </c>
      <c r="H11" s="80">
        <f t="shared" si="0"/>
        <v>0</v>
      </c>
      <c r="I11" s="79"/>
      <c r="J11" s="79"/>
      <c r="K11" s="79"/>
      <c r="L11" s="79"/>
      <c r="M11" s="81"/>
      <c r="N11" s="81"/>
      <c r="O11" s="82"/>
      <c r="P11" s="79"/>
      <c r="Q11" s="79"/>
      <c r="R11" s="79"/>
      <c r="S11" s="79"/>
      <c r="T11" s="81"/>
      <c r="U11" s="81"/>
      <c r="V11" s="83"/>
      <c r="W11" s="79"/>
      <c r="X11" s="79"/>
      <c r="Y11" s="79"/>
      <c r="Z11" s="79"/>
      <c r="AA11" s="84"/>
      <c r="AB11" s="84"/>
      <c r="AC11" s="82"/>
      <c r="AD11" s="79"/>
      <c r="AE11" s="79"/>
      <c r="AF11" s="79"/>
      <c r="AG11" s="79"/>
      <c r="AH11" s="84"/>
      <c r="AI11" s="84"/>
      <c r="AJ11" s="83"/>
      <c r="AK11" s="79"/>
      <c r="AL11" s="79"/>
      <c r="AM11" s="79"/>
      <c r="AN11" s="79"/>
      <c r="AO11" s="84"/>
      <c r="AP11" s="84"/>
      <c r="AQ11" s="82"/>
      <c r="AR11" s="79">
        <v>1</v>
      </c>
      <c r="AS11" s="79"/>
      <c r="AT11" s="79"/>
      <c r="AU11" s="79"/>
      <c r="AV11" s="85">
        <v>1</v>
      </c>
      <c r="AW11" s="84"/>
      <c r="AX11" s="83"/>
      <c r="AY11" s="86"/>
      <c r="AZ11" s="79"/>
      <c r="BA11" s="79"/>
      <c r="BB11" s="79"/>
      <c r="BC11" s="84"/>
      <c r="BD11" s="84"/>
      <c r="BE11" s="82"/>
    </row>
    <row r="12" spans="1:57" ht="12.75">
      <c r="A12" s="75">
        <f>A11+1</f>
        <v>3</v>
      </c>
      <c r="B12" s="87" t="s">
        <v>31</v>
      </c>
      <c r="C12" s="62">
        <f>COUNTA(O12,V12,AC12,AJ12,AQ12,AX12,BE12)</f>
        <v>0</v>
      </c>
      <c r="D12" s="77">
        <f>SUM(I12:L12,P12:S12,W12:Z12,AD12:AG12,AK12:AN12,AR12:AU12,AY12:BB12,BF12:BI12)*15</f>
        <v>15</v>
      </c>
      <c r="E12" s="78">
        <f t="shared" si="0"/>
        <v>15</v>
      </c>
      <c r="F12" s="79">
        <f t="shared" si="0"/>
        <v>0</v>
      </c>
      <c r="G12" s="79">
        <f t="shared" si="0"/>
        <v>0</v>
      </c>
      <c r="H12" s="80">
        <f t="shared" si="0"/>
        <v>0</v>
      </c>
      <c r="I12" s="79"/>
      <c r="J12" s="79"/>
      <c r="K12" s="79"/>
      <c r="L12" s="79"/>
      <c r="M12" s="81"/>
      <c r="N12" s="81"/>
      <c r="O12" s="82"/>
      <c r="P12" s="79"/>
      <c r="Q12" s="79"/>
      <c r="R12" s="79"/>
      <c r="S12" s="79"/>
      <c r="T12" s="81"/>
      <c r="U12" s="81"/>
      <c r="V12" s="83"/>
      <c r="W12" s="79"/>
      <c r="X12" s="79"/>
      <c r="Y12" s="79"/>
      <c r="Z12" s="79"/>
      <c r="AA12" s="84"/>
      <c r="AB12" s="84"/>
      <c r="AC12" s="82"/>
      <c r="AD12" s="79"/>
      <c r="AE12" s="79"/>
      <c r="AF12" s="79"/>
      <c r="AG12" s="79"/>
      <c r="AH12" s="85"/>
      <c r="AI12" s="84"/>
      <c r="AJ12" s="83"/>
      <c r="AK12" s="79">
        <v>1</v>
      </c>
      <c r="AL12" s="79"/>
      <c r="AM12" s="79"/>
      <c r="AN12" s="79"/>
      <c r="AO12" s="69">
        <v>1</v>
      </c>
      <c r="AP12" s="84"/>
      <c r="AQ12" s="82"/>
      <c r="AR12" s="79"/>
      <c r="AS12" s="79"/>
      <c r="AT12" s="79"/>
      <c r="AU12" s="79"/>
      <c r="AV12" s="85"/>
      <c r="AW12" s="84"/>
      <c r="AX12" s="83"/>
      <c r="AY12" s="86"/>
      <c r="AZ12" s="79"/>
      <c r="BA12" s="79"/>
      <c r="BB12" s="79"/>
      <c r="BC12" s="84"/>
      <c r="BD12" s="84"/>
      <c r="BE12" s="82"/>
    </row>
    <row r="13" spans="1:57" ht="12.75">
      <c r="A13" s="75">
        <f>A12+1</f>
        <v>4</v>
      </c>
      <c r="B13" s="87" t="s">
        <v>32</v>
      </c>
      <c r="C13" s="62">
        <f>COUNTA(O13,V13,AC13,AJ13,AQ13,AX13,BE13)</f>
        <v>0</v>
      </c>
      <c r="D13" s="63">
        <f>SUM(I13:L13,P13:S13,W13:Z13,AD13:AG13,AK13:AN13,AR13:AU13,AY13:BB13,BF13:BI13)*15</f>
        <v>15</v>
      </c>
      <c r="E13" s="64">
        <f t="shared" si="0"/>
        <v>15</v>
      </c>
      <c r="F13" s="65">
        <f t="shared" si="0"/>
        <v>0</v>
      </c>
      <c r="G13" s="65">
        <f t="shared" si="0"/>
        <v>0</v>
      </c>
      <c r="H13" s="66">
        <f t="shared" si="0"/>
        <v>0</v>
      </c>
      <c r="I13" s="65"/>
      <c r="J13" s="65"/>
      <c r="K13" s="65"/>
      <c r="L13" s="65"/>
      <c r="M13" s="69"/>
      <c r="N13" s="67"/>
      <c r="O13" s="68"/>
      <c r="P13" s="88">
        <v>1</v>
      </c>
      <c r="Q13" s="88"/>
      <c r="R13" s="88"/>
      <c r="S13" s="88"/>
      <c r="T13" s="67">
        <v>1</v>
      </c>
      <c r="U13" s="67"/>
      <c r="V13" s="70"/>
      <c r="W13" s="65"/>
      <c r="X13" s="65"/>
      <c r="Y13" s="65"/>
      <c r="Z13" s="65"/>
      <c r="AA13" s="74"/>
      <c r="AB13" s="74"/>
      <c r="AC13" s="68"/>
      <c r="AD13" s="89"/>
      <c r="AE13" s="89"/>
      <c r="AF13" s="65"/>
      <c r="AG13" s="65"/>
      <c r="AH13" s="74"/>
      <c r="AI13" s="74"/>
      <c r="AJ13" s="70"/>
      <c r="AK13" s="88"/>
      <c r="AL13" s="88"/>
      <c r="AM13" s="65"/>
      <c r="AN13" s="65"/>
      <c r="AO13" s="69"/>
      <c r="AP13" s="74"/>
      <c r="AQ13" s="68"/>
      <c r="AR13" s="88"/>
      <c r="AS13" s="88"/>
      <c r="AT13" s="88"/>
      <c r="AU13" s="88"/>
      <c r="AV13" s="69"/>
      <c r="AW13" s="74"/>
      <c r="AX13" s="70"/>
      <c r="AY13" s="90"/>
      <c r="AZ13" s="91"/>
      <c r="BA13" s="91"/>
      <c r="BB13" s="91"/>
      <c r="BC13" s="92"/>
      <c r="BD13" s="92"/>
      <c r="BE13" s="93"/>
    </row>
    <row r="14" spans="1:57" ht="12.75">
      <c r="A14" s="75">
        <f>A13+1</f>
        <v>5</v>
      </c>
      <c r="B14" s="87" t="s">
        <v>33</v>
      </c>
      <c r="C14" s="62">
        <f>COUNTA(O14,V14,AC14,AJ14,AQ14,AX14,BE14)</f>
        <v>0</v>
      </c>
      <c r="D14" s="63">
        <f>SUM(I14:L14,P14:S14,W14:Z14,AD14:AG14,AK14:AN14,AR14:AU14,AY14:BB14,BF14:BI14)*15</f>
        <v>15</v>
      </c>
      <c r="E14" s="64">
        <f t="shared" si="0"/>
        <v>15</v>
      </c>
      <c r="F14" s="65">
        <f t="shared" si="0"/>
        <v>0</v>
      </c>
      <c r="G14" s="65">
        <f t="shared" si="0"/>
        <v>0</v>
      </c>
      <c r="H14" s="66">
        <f t="shared" si="0"/>
        <v>0</v>
      </c>
      <c r="I14" s="65"/>
      <c r="J14" s="65"/>
      <c r="K14" s="65"/>
      <c r="L14" s="65"/>
      <c r="M14" s="67"/>
      <c r="N14" s="67"/>
      <c r="O14" s="68"/>
      <c r="P14" s="88"/>
      <c r="Q14" s="88"/>
      <c r="R14" s="88"/>
      <c r="S14" s="88"/>
      <c r="T14" s="67"/>
      <c r="U14" s="67"/>
      <c r="V14" s="70"/>
      <c r="W14" s="65"/>
      <c r="X14" s="65"/>
      <c r="Y14" s="65"/>
      <c r="Z14" s="65"/>
      <c r="AA14" s="74"/>
      <c r="AB14" s="74"/>
      <c r="AC14" s="68"/>
      <c r="AD14" s="89"/>
      <c r="AE14" s="89"/>
      <c r="AF14" s="65"/>
      <c r="AG14" s="65"/>
      <c r="AH14" s="74"/>
      <c r="AI14" s="74"/>
      <c r="AJ14" s="70"/>
      <c r="AK14" s="88"/>
      <c r="AL14" s="88"/>
      <c r="AM14" s="65"/>
      <c r="AN14" s="65"/>
      <c r="AO14" s="69"/>
      <c r="AP14" s="74"/>
      <c r="AQ14" s="68"/>
      <c r="AR14" s="88">
        <v>1</v>
      </c>
      <c r="AS14" s="88"/>
      <c r="AT14" s="88"/>
      <c r="AU14" s="88"/>
      <c r="AV14" s="69">
        <v>1</v>
      </c>
      <c r="AW14" s="74"/>
      <c r="AX14" s="70"/>
      <c r="AY14" s="90"/>
      <c r="AZ14" s="91"/>
      <c r="BA14" s="91"/>
      <c r="BB14" s="91"/>
      <c r="BC14" s="85"/>
      <c r="BD14" s="92"/>
      <c r="BE14" s="93"/>
    </row>
    <row r="15" spans="1:57" ht="13.5" thickBot="1">
      <c r="A15" s="75"/>
      <c r="B15" s="94"/>
      <c r="C15" s="95"/>
      <c r="D15" s="45"/>
      <c r="E15" s="44"/>
      <c r="F15" s="96"/>
      <c r="G15" s="96"/>
      <c r="H15" s="97"/>
      <c r="I15" s="96"/>
      <c r="J15" s="96"/>
      <c r="K15" s="96"/>
      <c r="L15" s="96"/>
      <c r="M15" s="98"/>
      <c r="N15" s="98"/>
      <c r="O15" s="99"/>
      <c r="P15" s="96"/>
      <c r="Q15" s="96"/>
      <c r="R15" s="96"/>
      <c r="S15" s="96"/>
      <c r="T15" s="98"/>
      <c r="U15" s="98"/>
      <c r="V15" s="100"/>
      <c r="W15" s="96"/>
      <c r="X15" s="96"/>
      <c r="Y15" s="96"/>
      <c r="Z15" s="96"/>
      <c r="AA15" s="98"/>
      <c r="AB15" s="98"/>
      <c r="AC15" s="99"/>
      <c r="AD15" s="96"/>
      <c r="AE15" s="96"/>
      <c r="AF15" s="96"/>
      <c r="AG15" s="96"/>
      <c r="AH15" s="101"/>
      <c r="AI15" s="101"/>
      <c r="AJ15" s="100"/>
      <c r="AK15" s="96"/>
      <c r="AL15" s="96"/>
      <c r="AM15" s="96"/>
      <c r="AN15" s="96"/>
      <c r="AO15" s="101"/>
      <c r="AP15" s="101"/>
      <c r="AQ15" s="99"/>
      <c r="AR15" s="96"/>
      <c r="AS15" s="96"/>
      <c r="AT15" s="96"/>
      <c r="AU15" s="96"/>
      <c r="AV15" s="101"/>
      <c r="AW15" s="101"/>
      <c r="AX15" s="100"/>
      <c r="AY15" s="53"/>
      <c r="AZ15" s="96"/>
      <c r="BA15" s="96"/>
      <c r="BB15" s="96"/>
      <c r="BC15" s="101"/>
      <c r="BD15" s="101"/>
      <c r="BE15" s="99"/>
    </row>
    <row r="16" spans="1:57" ht="13.5" thickBot="1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5"/>
      <c r="O16" s="104"/>
      <c r="P16" s="104"/>
      <c r="Q16" s="104"/>
      <c r="R16" s="104"/>
      <c r="S16" s="104"/>
      <c r="T16" s="105"/>
      <c r="U16" s="105"/>
      <c r="V16" s="104"/>
      <c r="W16" s="104"/>
      <c r="X16" s="104"/>
      <c r="Y16" s="104"/>
      <c r="Z16" s="104"/>
      <c r="AA16" s="106"/>
      <c r="AB16" s="106"/>
      <c r="AC16" s="104"/>
      <c r="AD16" s="104"/>
      <c r="AE16" s="104"/>
      <c r="AF16" s="104"/>
      <c r="AG16" s="104"/>
      <c r="AH16" s="106"/>
      <c r="AI16" s="106"/>
      <c r="AJ16" s="104"/>
      <c r="AK16" s="104"/>
      <c r="AL16" s="104"/>
      <c r="AM16" s="104"/>
      <c r="AN16" s="104"/>
      <c r="AO16" s="106"/>
      <c r="AP16" s="106"/>
      <c r="AQ16" s="104"/>
      <c r="AR16" s="104"/>
      <c r="AS16" s="104"/>
      <c r="AT16" s="104"/>
      <c r="AU16" s="104"/>
      <c r="AV16" s="106"/>
      <c r="AW16" s="106"/>
      <c r="AX16" s="104"/>
      <c r="AY16" s="104"/>
      <c r="AZ16" s="104"/>
      <c r="BA16" s="104"/>
      <c r="BB16" s="104"/>
      <c r="BC16" s="106"/>
      <c r="BD16" s="106"/>
      <c r="BE16" s="104"/>
    </row>
    <row r="17" spans="1:57" ht="13.5" thickBot="1">
      <c r="A17" s="107" t="s">
        <v>34</v>
      </c>
      <c r="B17" s="108" t="s">
        <v>35</v>
      </c>
      <c r="C17" s="109"/>
      <c r="D17" s="57">
        <f>SUM(D18:D25)</f>
        <v>300</v>
      </c>
      <c r="E17" s="109"/>
      <c r="F17" s="109"/>
      <c r="G17" s="109"/>
      <c r="H17" s="109"/>
      <c r="I17" s="110"/>
      <c r="J17" s="110"/>
      <c r="K17" s="110"/>
      <c r="L17" s="110"/>
      <c r="M17" s="36">
        <f>SUM(M18:M25)</f>
        <v>16</v>
      </c>
      <c r="N17" s="36">
        <f>SUM(N18:N25)</f>
        <v>0</v>
      </c>
      <c r="O17" s="110"/>
      <c r="P17" s="110"/>
      <c r="Q17" s="110"/>
      <c r="R17" s="110"/>
      <c r="S17" s="110"/>
      <c r="T17" s="36">
        <f>SUM(T18:T25)</f>
        <v>19</v>
      </c>
      <c r="U17" s="36">
        <f>SUM(U18:U25)</f>
        <v>0</v>
      </c>
      <c r="V17" s="110"/>
      <c r="W17" s="110"/>
      <c r="X17" s="110"/>
      <c r="Y17" s="110"/>
      <c r="Z17" s="110"/>
      <c r="AA17" s="36">
        <f>SUM(AA18:AA25)</f>
        <v>7</v>
      </c>
      <c r="AB17" s="36">
        <f>SUM(AB18:AB25)</f>
        <v>0</v>
      </c>
      <c r="AC17" s="110"/>
      <c r="AD17" s="110"/>
      <c r="AE17" s="110"/>
      <c r="AF17" s="110"/>
      <c r="AG17" s="110"/>
      <c r="AH17" s="36">
        <f>SUM(AH18:AH25)</f>
        <v>0</v>
      </c>
      <c r="AI17" s="36">
        <f>SUM(AI18:AI25)</f>
        <v>0</v>
      </c>
      <c r="AJ17" s="110"/>
      <c r="AK17" s="110"/>
      <c r="AL17" s="110"/>
      <c r="AM17" s="110"/>
      <c r="AN17" s="110"/>
      <c r="AO17" s="36">
        <f>SUM(AO18:AO25)</f>
        <v>0</v>
      </c>
      <c r="AP17" s="36">
        <f>SUM(AP18:AP25)</f>
        <v>0</v>
      </c>
      <c r="AQ17" s="110"/>
      <c r="AR17" s="110"/>
      <c r="AS17" s="110"/>
      <c r="AT17" s="110"/>
      <c r="AU17" s="110"/>
      <c r="AV17" s="36">
        <f>SUM(AV18:AV25)</f>
        <v>0</v>
      </c>
      <c r="AW17" s="36">
        <f>SUM(AW18:AW25)</f>
        <v>0</v>
      </c>
      <c r="AX17" s="110"/>
      <c r="AY17" s="110"/>
      <c r="AZ17" s="110"/>
      <c r="BA17" s="110"/>
      <c r="BB17" s="110"/>
      <c r="BC17" s="36">
        <f>SUM(BC18:BC25)</f>
        <v>0</v>
      </c>
      <c r="BD17" s="36">
        <f>SUM(BD18:BD25)</f>
        <v>0</v>
      </c>
      <c r="BE17" s="110"/>
    </row>
    <row r="18" spans="1:57" ht="12.75">
      <c r="A18" s="111">
        <f>A14+1</f>
        <v>6</v>
      </c>
      <c r="B18" s="112" t="s">
        <v>36</v>
      </c>
      <c r="C18" s="62">
        <f aca="true" t="shared" si="1" ref="C18:C25">COUNTA(O18,V18,AC18,AJ18,AQ18,AX18,BE18)</f>
        <v>0</v>
      </c>
      <c r="D18" s="113">
        <f aca="true" t="shared" si="2" ref="D18:D25">SUM(I18:L18,P18:S18,W18:Z18,AD18:AG18,AK18:AN18,AR18:AU18,AY18:BB18,BF18:BI18)*15</f>
        <v>30</v>
      </c>
      <c r="E18" s="114">
        <f aca="true" t="shared" si="3" ref="E18:E25">SUM(I18,P18,W18,AD18,AK18,AR18,AY18,BF18)*15</f>
        <v>15</v>
      </c>
      <c r="F18" s="115">
        <f aca="true" t="shared" si="4" ref="F18:F25">SUM(J18,Q18,X18,AE18,AL18,AS18,AZ18,BG18)*15</f>
        <v>15</v>
      </c>
      <c r="G18" s="115">
        <f aca="true" t="shared" si="5" ref="G18:G25">SUM(K18,R18,Y18,AF18,AM18,AT18,BA18,BH18)*15</f>
        <v>0</v>
      </c>
      <c r="H18" s="116">
        <f aca="true" t="shared" si="6" ref="H18:H25">SUM(L18,S18,Z18,AG18,AN18,AU18,BB18,BI18)*15</f>
        <v>0</v>
      </c>
      <c r="I18" s="117">
        <v>1</v>
      </c>
      <c r="J18" s="115">
        <v>1</v>
      </c>
      <c r="K18" s="115"/>
      <c r="L18" s="115"/>
      <c r="M18" s="118">
        <v>4</v>
      </c>
      <c r="N18" s="119"/>
      <c r="O18" s="120"/>
      <c r="P18" s="121"/>
      <c r="Q18" s="121"/>
      <c r="R18" s="121"/>
      <c r="S18" s="121"/>
      <c r="T18" s="119"/>
      <c r="U18" s="119"/>
      <c r="V18" s="122"/>
      <c r="W18" s="115"/>
      <c r="X18" s="113"/>
      <c r="Y18" s="115"/>
      <c r="Z18" s="115"/>
      <c r="AA18" s="123"/>
      <c r="AB18" s="123"/>
      <c r="AC18" s="120"/>
      <c r="AD18" s="115"/>
      <c r="AE18" s="115"/>
      <c r="AF18" s="115"/>
      <c r="AG18" s="115"/>
      <c r="AH18" s="123"/>
      <c r="AI18" s="123"/>
      <c r="AJ18" s="124"/>
      <c r="AK18" s="121"/>
      <c r="AL18" s="121"/>
      <c r="AM18" s="121"/>
      <c r="AN18" s="121"/>
      <c r="AO18" s="123"/>
      <c r="AP18" s="123"/>
      <c r="AQ18" s="125"/>
      <c r="AR18" s="115"/>
      <c r="AS18" s="115"/>
      <c r="AT18" s="115"/>
      <c r="AU18" s="115"/>
      <c r="AV18" s="123"/>
      <c r="AW18" s="123"/>
      <c r="AX18" s="124"/>
      <c r="AY18" s="126"/>
      <c r="AZ18" s="115"/>
      <c r="BA18" s="115"/>
      <c r="BB18" s="115"/>
      <c r="BC18" s="123"/>
      <c r="BD18" s="123"/>
      <c r="BE18" s="125"/>
    </row>
    <row r="19" spans="1:57" ht="12.75">
      <c r="A19" s="111">
        <f aca="true" t="shared" si="7" ref="A19:A25">A18+1</f>
        <v>7</v>
      </c>
      <c r="B19" s="112" t="s">
        <v>37</v>
      </c>
      <c r="C19" s="62">
        <f t="shared" si="1"/>
        <v>1</v>
      </c>
      <c r="D19" s="127">
        <f t="shared" si="2"/>
        <v>30</v>
      </c>
      <c r="E19" s="128">
        <f t="shared" si="3"/>
        <v>15</v>
      </c>
      <c r="F19" s="129">
        <f t="shared" si="4"/>
        <v>15</v>
      </c>
      <c r="G19" s="129">
        <f t="shared" si="5"/>
        <v>0</v>
      </c>
      <c r="H19" s="130">
        <f t="shared" si="6"/>
        <v>0</v>
      </c>
      <c r="I19" s="131">
        <v>1</v>
      </c>
      <c r="J19" s="132">
        <v>1</v>
      </c>
      <c r="K19" s="132"/>
      <c r="L19" s="129"/>
      <c r="M19" s="133">
        <v>6</v>
      </c>
      <c r="N19" s="134"/>
      <c r="O19" s="135" t="s">
        <v>29</v>
      </c>
      <c r="P19" s="132"/>
      <c r="Q19" s="132"/>
      <c r="R19" s="132"/>
      <c r="S19" s="132"/>
      <c r="T19" s="133"/>
      <c r="U19" s="134"/>
      <c r="V19" s="136"/>
      <c r="W19" s="129"/>
      <c r="X19" s="127"/>
      <c r="Y19" s="129"/>
      <c r="Z19" s="129"/>
      <c r="AA19" s="137"/>
      <c r="AB19" s="137"/>
      <c r="AC19" s="135"/>
      <c r="AD19" s="129"/>
      <c r="AE19" s="129"/>
      <c r="AF19" s="129"/>
      <c r="AG19" s="129"/>
      <c r="AH19" s="137"/>
      <c r="AI19" s="137"/>
      <c r="AJ19" s="138"/>
      <c r="AK19" s="132"/>
      <c r="AL19" s="132"/>
      <c r="AM19" s="132"/>
      <c r="AN19" s="132"/>
      <c r="AO19" s="137"/>
      <c r="AP19" s="137"/>
      <c r="AQ19" s="139"/>
      <c r="AR19" s="129"/>
      <c r="AS19" s="129"/>
      <c r="AT19" s="129"/>
      <c r="AU19" s="129"/>
      <c r="AV19" s="137"/>
      <c r="AW19" s="137"/>
      <c r="AX19" s="138"/>
      <c r="AY19" s="140"/>
      <c r="AZ19" s="129"/>
      <c r="BA19" s="129"/>
      <c r="BB19" s="129"/>
      <c r="BC19" s="137"/>
      <c r="BD19" s="137"/>
      <c r="BE19" s="139"/>
    </row>
    <row r="20" spans="1:57" ht="12.75">
      <c r="A20" s="111">
        <f t="shared" si="7"/>
        <v>8</v>
      </c>
      <c r="B20" s="112" t="s">
        <v>38</v>
      </c>
      <c r="C20" s="62">
        <f t="shared" si="1"/>
        <v>1</v>
      </c>
      <c r="D20" s="127">
        <f t="shared" si="2"/>
        <v>45</v>
      </c>
      <c r="E20" s="128">
        <f t="shared" si="3"/>
        <v>30</v>
      </c>
      <c r="F20" s="129">
        <f t="shared" si="4"/>
        <v>15</v>
      </c>
      <c r="G20" s="129">
        <f t="shared" si="5"/>
        <v>0</v>
      </c>
      <c r="H20" s="130">
        <f t="shared" si="6"/>
        <v>0</v>
      </c>
      <c r="I20" s="132">
        <v>2</v>
      </c>
      <c r="J20" s="132">
        <v>1</v>
      </c>
      <c r="K20" s="132"/>
      <c r="L20" s="132"/>
      <c r="M20" s="133">
        <v>6</v>
      </c>
      <c r="N20" s="134"/>
      <c r="O20" s="136" t="s">
        <v>29</v>
      </c>
      <c r="P20" s="132"/>
      <c r="Q20" s="132"/>
      <c r="R20" s="132"/>
      <c r="S20" s="132"/>
      <c r="T20" s="133"/>
      <c r="U20" s="134"/>
      <c r="V20" s="136"/>
      <c r="W20" s="129"/>
      <c r="X20" s="127"/>
      <c r="Y20" s="129"/>
      <c r="Z20" s="129"/>
      <c r="AA20" s="137"/>
      <c r="AB20" s="137"/>
      <c r="AC20" s="135"/>
      <c r="AD20" s="129"/>
      <c r="AE20" s="129"/>
      <c r="AF20" s="129"/>
      <c r="AG20" s="129"/>
      <c r="AH20" s="137"/>
      <c r="AI20" s="137"/>
      <c r="AJ20" s="138"/>
      <c r="AK20" s="132"/>
      <c r="AL20" s="132"/>
      <c r="AM20" s="132"/>
      <c r="AN20" s="132"/>
      <c r="AO20" s="137"/>
      <c r="AP20" s="137"/>
      <c r="AQ20" s="139"/>
      <c r="AR20" s="129"/>
      <c r="AS20" s="129"/>
      <c r="AT20" s="129"/>
      <c r="AU20" s="129"/>
      <c r="AV20" s="137"/>
      <c r="AW20" s="137"/>
      <c r="AX20" s="138"/>
      <c r="AY20" s="140"/>
      <c r="AZ20" s="129"/>
      <c r="BA20" s="129"/>
      <c r="BB20" s="129"/>
      <c r="BC20" s="137"/>
      <c r="BD20" s="137"/>
      <c r="BE20" s="139"/>
    </row>
    <row r="21" spans="1:57" ht="12.75">
      <c r="A21" s="111">
        <f t="shared" si="7"/>
        <v>9</v>
      </c>
      <c r="B21" s="112" t="s">
        <v>39</v>
      </c>
      <c r="C21" s="62">
        <f t="shared" si="1"/>
        <v>1</v>
      </c>
      <c r="D21" s="127">
        <f t="shared" si="2"/>
        <v>30</v>
      </c>
      <c r="E21" s="128">
        <f t="shared" si="3"/>
        <v>15</v>
      </c>
      <c r="F21" s="129">
        <f t="shared" si="4"/>
        <v>15</v>
      </c>
      <c r="G21" s="129">
        <f t="shared" si="5"/>
        <v>0</v>
      </c>
      <c r="H21" s="130">
        <f t="shared" si="6"/>
        <v>0</v>
      </c>
      <c r="I21" s="131"/>
      <c r="J21" s="132"/>
      <c r="K21" s="132"/>
      <c r="L21" s="129"/>
      <c r="M21" s="133"/>
      <c r="N21" s="134"/>
      <c r="O21" s="135"/>
      <c r="P21" s="132">
        <v>1</v>
      </c>
      <c r="Q21" s="132">
        <v>1</v>
      </c>
      <c r="R21" s="132"/>
      <c r="S21" s="132"/>
      <c r="T21" s="133">
        <v>7</v>
      </c>
      <c r="U21" s="134"/>
      <c r="V21" s="136" t="s">
        <v>29</v>
      </c>
      <c r="W21" s="129"/>
      <c r="X21" s="127"/>
      <c r="Y21" s="129"/>
      <c r="Z21" s="129"/>
      <c r="AA21" s="137"/>
      <c r="AB21" s="137"/>
      <c r="AC21" s="135"/>
      <c r="AD21" s="129"/>
      <c r="AE21" s="129"/>
      <c r="AF21" s="129"/>
      <c r="AG21" s="129"/>
      <c r="AH21" s="137"/>
      <c r="AI21" s="137"/>
      <c r="AJ21" s="138"/>
      <c r="AK21" s="132"/>
      <c r="AL21" s="132"/>
      <c r="AM21" s="132"/>
      <c r="AN21" s="132"/>
      <c r="AO21" s="137"/>
      <c r="AP21" s="137"/>
      <c r="AQ21" s="139"/>
      <c r="AR21" s="129"/>
      <c r="AS21" s="129"/>
      <c r="AT21" s="129"/>
      <c r="AU21" s="129"/>
      <c r="AV21" s="137"/>
      <c r="AW21" s="137"/>
      <c r="AX21" s="138"/>
      <c r="AY21" s="140"/>
      <c r="AZ21" s="129"/>
      <c r="BA21" s="129"/>
      <c r="BB21" s="129"/>
      <c r="BC21" s="137"/>
      <c r="BD21" s="137"/>
      <c r="BE21" s="139"/>
    </row>
    <row r="22" spans="1:57" ht="12.75">
      <c r="A22" s="111">
        <f t="shared" si="7"/>
        <v>10</v>
      </c>
      <c r="B22" s="112" t="s">
        <v>40</v>
      </c>
      <c r="C22" s="62">
        <f t="shared" si="1"/>
        <v>1</v>
      </c>
      <c r="D22" s="127">
        <f t="shared" si="2"/>
        <v>60</v>
      </c>
      <c r="E22" s="128">
        <f t="shared" si="3"/>
        <v>30</v>
      </c>
      <c r="F22" s="129">
        <f t="shared" si="4"/>
        <v>30</v>
      </c>
      <c r="G22" s="129">
        <f t="shared" si="5"/>
        <v>0</v>
      </c>
      <c r="H22" s="130">
        <f t="shared" si="6"/>
        <v>0</v>
      </c>
      <c r="I22" s="131"/>
      <c r="J22" s="132"/>
      <c r="K22" s="132"/>
      <c r="L22" s="129"/>
      <c r="M22" s="133"/>
      <c r="N22" s="134"/>
      <c r="O22" s="139"/>
      <c r="P22" s="132">
        <v>2</v>
      </c>
      <c r="Q22" s="132">
        <v>2</v>
      </c>
      <c r="R22" s="132"/>
      <c r="S22" s="132"/>
      <c r="T22" s="133">
        <v>6</v>
      </c>
      <c r="U22" s="134"/>
      <c r="V22" s="136" t="s">
        <v>29</v>
      </c>
      <c r="W22" s="129"/>
      <c r="X22" s="127"/>
      <c r="Y22" s="129"/>
      <c r="Z22" s="129"/>
      <c r="AA22" s="133"/>
      <c r="AB22" s="137"/>
      <c r="AC22" s="135"/>
      <c r="AD22" s="141"/>
      <c r="AE22" s="141"/>
      <c r="AF22" s="141"/>
      <c r="AG22" s="141"/>
      <c r="AH22" s="133"/>
      <c r="AI22" s="142"/>
      <c r="AJ22" s="143"/>
      <c r="AK22" s="132"/>
      <c r="AL22" s="132"/>
      <c r="AM22" s="132"/>
      <c r="AN22" s="132"/>
      <c r="AO22" s="137"/>
      <c r="AP22" s="137"/>
      <c r="AQ22" s="139"/>
      <c r="AR22" s="129"/>
      <c r="AS22" s="129"/>
      <c r="AT22" s="129"/>
      <c r="AU22" s="129"/>
      <c r="AV22" s="137"/>
      <c r="AW22" s="137"/>
      <c r="AX22" s="138"/>
      <c r="AY22" s="140"/>
      <c r="AZ22" s="129"/>
      <c r="BA22" s="129"/>
      <c r="BB22" s="129"/>
      <c r="BC22" s="137"/>
      <c r="BD22" s="137"/>
      <c r="BE22" s="139"/>
    </row>
    <row r="23" spans="1:57" ht="12.75">
      <c r="A23" s="111">
        <f t="shared" si="7"/>
        <v>11</v>
      </c>
      <c r="B23" s="144" t="s">
        <v>41</v>
      </c>
      <c r="C23" s="62">
        <f t="shared" si="1"/>
        <v>1</v>
      </c>
      <c r="D23" s="127">
        <f t="shared" si="2"/>
        <v>45</v>
      </c>
      <c r="E23" s="128">
        <f t="shared" si="3"/>
        <v>30</v>
      </c>
      <c r="F23" s="129">
        <f t="shared" si="4"/>
        <v>0</v>
      </c>
      <c r="G23" s="129">
        <f t="shared" si="5"/>
        <v>15</v>
      </c>
      <c r="H23" s="130">
        <f t="shared" si="6"/>
        <v>0</v>
      </c>
      <c r="I23" s="145"/>
      <c r="J23" s="129"/>
      <c r="K23" s="129"/>
      <c r="L23" s="129"/>
      <c r="M23" s="133"/>
      <c r="N23" s="134"/>
      <c r="O23" s="139"/>
      <c r="P23" s="132">
        <v>2</v>
      </c>
      <c r="Q23" s="132"/>
      <c r="R23" s="132">
        <v>1</v>
      </c>
      <c r="S23" s="132"/>
      <c r="T23" s="133">
        <v>6</v>
      </c>
      <c r="U23" s="134"/>
      <c r="V23" s="136" t="s">
        <v>29</v>
      </c>
      <c r="W23" s="129"/>
      <c r="X23" s="127"/>
      <c r="Y23" s="129"/>
      <c r="Z23" s="129"/>
      <c r="AA23" s="137"/>
      <c r="AB23" s="137"/>
      <c r="AC23" s="135"/>
      <c r="AD23" s="129"/>
      <c r="AE23" s="129"/>
      <c r="AF23" s="129"/>
      <c r="AG23" s="129"/>
      <c r="AH23" s="137"/>
      <c r="AI23" s="137"/>
      <c r="AJ23" s="138"/>
      <c r="AK23" s="132"/>
      <c r="AL23" s="132"/>
      <c r="AM23" s="132"/>
      <c r="AN23" s="132"/>
      <c r="AO23" s="137"/>
      <c r="AP23" s="137"/>
      <c r="AQ23" s="139"/>
      <c r="AR23" s="129"/>
      <c r="AS23" s="129"/>
      <c r="AT23" s="129"/>
      <c r="AU23" s="129"/>
      <c r="AV23" s="137"/>
      <c r="AW23" s="137"/>
      <c r="AX23" s="138"/>
      <c r="AY23" s="140"/>
      <c r="AZ23" s="129"/>
      <c r="BA23" s="129"/>
      <c r="BB23" s="129"/>
      <c r="BC23" s="137"/>
      <c r="BD23" s="137"/>
      <c r="BE23" s="139"/>
    </row>
    <row r="24" spans="1:57" ht="12.75">
      <c r="A24" s="111">
        <f t="shared" si="7"/>
        <v>12</v>
      </c>
      <c r="B24" s="146" t="s">
        <v>42</v>
      </c>
      <c r="C24" s="62">
        <f t="shared" si="1"/>
        <v>0</v>
      </c>
      <c r="D24" s="127">
        <f t="shared" si="2"/>
        <v>30</v>
      </c>
      <c r="E24" s="128">
        <f t="shared" si="3"/>
        <v>15</v>
      </c>
      <c r="F24" s="129">
        <f t="shared" si="4"/>
        <v>0</v>
      </c>
      <c r="G24" s="129">
        <f t="shared" si="5"/>
        <v>15</v>
      </c>
      <c r="H24" s="130">
        <f t="shared" si="6"/>
        <v>0</v>
      </c>
      <c r="I24" s="145"/>
      <c r="J24" s="129"/>
      <c r="K24" s="129"/>
      <c r="L24" s="129"/>
      <c r="M24" s="133"/>
      <c r="N24" s="134"/>
      <c r="O24" s="139"/>
      <c r="P24" s="129"/>
      <c r="Q24" s="129"/>
      <c r="R24" s="129"/>
      <c r="S24" s="129"/>
      <c r="T24" s="133"/>
      <c r="U24" s="134"/>
      <c r="V24" s="136"/>
      <c r="W24" s="129">
        <v>1</v>
      </c>
      <c r="X24" s="127"/>
      <c r="Y24" s="129">
        <v>1</v>
      </c>
      <c r="Z24" s="129"/>
      <c r="AA24" s="133">
        <v>2</v>
      </c>
      <c r="AB24" s="137"/>
      <c r="AC24" s="135"/>
      <c r="AD24" s="129"/>
      <c r="AE24" s="129"/>
      <c r="AF24" s="129"/>
      <c r="AG24" s="129"/>
      <c r="AH24" s="133"/>
      <c r="AI24" s="137"/>
      <c r="AJ24" s="138"/>
      <c r="AK24" s="132"/>
      <c r="AL24" s="132"/>
      <c r="AM24" s="132"/>
      <c r="AN24" s="132"/>
      <c r="AO24" s="137"/>
      <c r="AP24" s="137"/>
      <c r="AQ24" s="139"/>
      <c r="AR24" s="129"/>
      <c r="AS24" s="129"/>
      <c r="AT24" s="129"/>
      <c r="AU24" s="129"/>
      <c r="AV24" s="137"/>
      <c r="AW24" s="137"/>
      <c r="AX24" s="138"/>
      <c r="AY24" s="140"/>
      <c r="AZ24" s="129"/>
      <c r="BA24" s="129"/>
      <c r="BB24" s="129"/>
      <c r="BC24" s="137"/>
      <c r="BD24" s="137"/>
      <c r="BE24" s="139"/>
    </row>
    <row r="25" spans="1:57" ht="13.5" thickBot="1">
      <c r="A25" s="230">
        <f t="shared" si="7"/>
        <v>13</v>
      </c>
      <c r="B25" s="147" t="s">
        <v>43</v>
      </c>
      <c r="C25" s="95">
        <f t="shared" si="1"/>
        <v>1</v>
      </c>
      <c r="D25" s="148">
        <f t="shared" si="2"/>
        <v>30</v>
      </c>
      <c r="E25" s="149">
        <f t="shared" si="3"/>
        <v>15</v>
      </c>
      <c r="F25" s="150">
        <f t="shared" si="4"/>
        <v>15</v>
      </c>
      <c r="G25" s="150">
        <f t="shared" si="5"/>
        <v>0</v>
      </c>
      <c r="H25" s="151">
        <f t="shared" si="6"/>
        <v>0</v>
      </c>
      <c r="I25" s="152"/>
      <c r="J25" s="150"/>
      <c r="K25" s="150"/>
      <c r="L25" s="150"/>
      <c r="M25" s="153"/>
      <c r="N25" s="154"/>
      <c r="O25" s="155"/>
      <c r="P25" s="150"/>
      <c r="Q25" s="150"/>
      <c r="R25" s="150"/>
      <c r="S25" s="150"/>
      <c r="T25" s="154"/>
      <c r="U25" s="154"/>
      <c r="V25" s="156"/>
      <c r="W25" s="150">
        <v>1</v>
      </c>
      <c r="X25" s="148">
        <v>1</v>
      </c>
      <c r="Y25" s="150"/>
      <c r="Z25" s="150"/>
      <c r="AA25" s="153">
        <v>5</v>
      </c>
      <c r="AB25" s="157"/>
      <c r="AC25" s="158" t="s">
        <v>29</v>
      </c>
      <c r="AD25" s="150"/>
      <c r="AE25" s="150"/>
      <c r="AF25" s="150"/>
      <c r="AG25" s="150"/>
      <c r="AH25" s="157"/>
      <c r="AI25" s="157"/>
      <c r="AJ25" s="159"/>
      <c r="AK25" s="160"/>
      <c r="AL25" s="160"/>
      <c r="AM25" s="160"/>
      <c r="AN25" s="160"/>
      <c r="AO25" s="157"/>
      <c r="AP25" s="157"/>
      <c r="AQ25" s="155"/>
      <c r="AR25" s="150"/>
      <c r="AS25" s="150"/>
      <c r="AT25" s="150"/>
      <c r="AU25" s="150"/>
      <c r="AV25" s="157"/>
      <c r="AW25" s="157"/>
      <c r="AX25" s="159"/>
      <c r="AY25" s="161"/>
      <c r="AZ25" s="150"/>
      <c r="BA25" s="150"/>
      <c r="BB25" s="150"/>
      <c r="BC25" s="157"/>
      <c r="BD25" s="157"/>
      <c r="BE25" s="155"/>
    </row>
    <row r="26" spans="2:56" ht="13.5" thickBot="1">
      <c r="B26" s="162"/>
      <c r="M26" s="165"/>
      <c r="N26" s="166"/>
      <c r="T26" s="166"/>
      <c r="U26" s="166"/>
      <c r="AA26" s="167"/>
      <c r="AB26" s="167"/>
      <c r="AH26" s="167"/>
      <c r="AI26" s="167"/>
      <c r="AO26" s="167"/>
      <c r="AP26" s="167"/>
      <c r="AV26" s="167"/>
      <c r="AW26" s="167"/>
      <c r="BC26" s="167"/>
      <c r="BD26" s="167"/>
    </row>
    <row r="27" spans="1:57" ht="13.5" thickBot="1">
      <c r="A27" s="54" t="s">
        <v>44</v>
      </c>
      <c r="B27" s="55" t="s">
        <v>45</v>
      </c>
      <c r="C27" s="56"/>
      <c r="D27" s="57">
        <f>SUM(D28:D57)</f>
        <v>825</v>
      </c>
      <c r="E27" s="56"/>
      <c r="F27" s="56"/>
      <c r="G27" s="56"/>
      <c r="H27" s="56"/>
      <c r="I27" s="58"/>
      <c r="J27" s="58"/>
      <c r="K27" s="58"/>
      <c r="L27" s="58"/>
      <c r="M27" s="59">
        <f>SUM(M28:M57)</f>
        <v>14</v>
      </c>
      <c r="N27" s="59">
        <f>SUM(N28:N57)</f>
        <v>0</v>
      </c>
      <c r="O27" s="58"/>
      <c r="P27" s="58"/>
      <c r="Q27" s="58"/>
      <c r="R27" s="58"/>
      <c r="S27" s="58"/>
      <c r="T27" s="59">
        <f>SUM(T28:T57)</f>
        <v>9</v>
      </c>
      <c r="U27" s="59">
        <f>SUM(U28:U57)</f>
        <v>0</v>
      </c>
      <c r="V27" s="58"/>
      <c r="W27" s="58"/>
      <c r="X27" s="58"/>
      <c r="Y27" s="58"/>
      <c r="Z27" s="58"/>
      <c r="AA27" s="59">
        <f>SUM(AA28:AA57)</f>
        <v>22</v>
      </c>
      <c r="AB27" s="59">
        <f>SUM(AB28:AB57)</f>
        <v>0</v>
      </c>
      <c r="AC27" s="58"/>
      <c r="AD27" s="58"/>
      <c r="AE27" s="58"/>
      <c r="AF27" s="58"/>
      <c r="AG27" s="58"/>
      <c r="AH27" s="59">
        <f>SUM(AH28:AH57)</f>
        <v>29</v>
      </c>
      <c r="AI27" s="59">
        <f>SUM(AI28:AI57)</f>
        <v>0</v>
      </c>
      <c r="AJ27" s="58"/>
      <c r="AK27" s="58"/>
      <c r="AL27" s="58"/>
      <c r="AM27" s="58"/>
      <c r="AN27" s="58"/>
      <c r="AO27" s="59">
        <f>SUM(AO28:AO57)</f>
        <v>13</v>
      </c>
      <c r="AP27" s="59">
        <f>SUM(AP28:AP57)</f>
        <v>0</v>
      </c>
      <c r="AQ27" s="58"/>
      <c r="AR27" s="58"/>
      <c r="AS27" s="58"/>
      <c r="AT27" s="58"/>
      <c r="AU27" s="58"/>
      <c r="AV27" s="59">
        <f>SUM(AV28:AV57)</f>
        <v>16</v>
      </c>
      <c r="AW27" s="59">
        <f>SUM(AW28:AW57)</f>
        <v>0</v>
      </c>
      <c r="AX27" s="58"/>
      <c r="AY27" s="58"/>
      <c r="AZ27" s="58"/>
      <c r="BA27" s="58"/>
      <c r="BB27" s="58"/>
      <c r="BC27" s="59">
        <f>SUM(BC28:BC58)</f>
        <v>30</v>
      </c>
      <c r="BD27" s="59">
        <f>SUM(BD28:BD57)</f>
        <v>0</v>
      </c>
      <c r="BE27" s="58"/>
    </row>
    <row r="28" spans="1:57" ht="12.75">
      <c r="A28" s="367">
        <f>A25+1</f>
        <v>14</v>
      </c>
      <c r="B28" s="420" t="s">
        <v>113</v>
      </c>
      <c r="C28" s="368">
        <f aca="true" t="shared" si="8" ref="C28:C58">COUNTA(O28,V28,AC28,AJ28,AQ28,AX28,BE28)</f>
        <v>0</v>
      </c>
      <c r="D28" s="369">
        <f aca="true" t="shared" si="9" ref="D28:D58">SUM(I28:L28,P28:S28,W28:Z28,AD28:AG28,AK28:AN28,AR28:AU28,AY28:BB28,BF28:BI28)*15</f>
        <v>30</v>
      </c>
      <c r="E28" s="370">
        <f aca="true" t="shared" si="10" ref="E28:H58">SUM(I28,P28,W28,AD28,AK28,AR28,AY28,BF28)*15</f>
        <v>15</v>
      </c>
      <c r="F28" s="371">
        <f t="shared" si="10"/>
        <v>0</v>
      </c>
      <c r="G28" s="371">
        <f t="shared" si="10"/>
        <v>15</v>
      </c>
      <c r="H28" s="372">
        <f t="shared" si="10"/>
        <v>0</v>
      </c>
      <c r="I28" s="373">
        <v>1</v>
      </c>
      <c r="J28" s="373"/>
      <c r="K28" s="373">
        <v>1</v>
      </c>
      <c r="L28" s="373"/>
      <c r="M28" s="374">
        <v>4</v>
      </c>
      <c r="N28" s="375"/>
      <c r="O28" s="376"/>
      <c r="P28" s="377"/>
      <c r="Q28" s="377"/>
      <c r="R28" s="377"/>
      <c r="S28" s="377"/>
      <c r="T28" s="375"/>
      <c r="U28" s="375"/>
      <c r="V28" s="378"/>
      <c r="W28" s="373"/>
      <c r="X28" s="373"/>
      <c r="Y28" s="373"/>
      <c r="Z28" s="373"/>
      <c r="AA28" s="379"/>
      <c r="AB28" s="379"/>
      <c r="AC28" s="380"/>
      <c r="AD28" s="373"/>
      <c r="AE28" s="373"/>
      <c r="AF28" s="373"/>
      <c r="AG28" s="373"/>
      <c r="AH28" s="379"/>
      <c r="AI28" s="379"/>
      <c r="AJ28" s="378"/>
      <c r="AK28" s="377"/>
      <c r="AL28" s="377"/>
      <c r="AM28" s="377"/>
      <c r="AN28" s="377"/>
      <c r="AO28" s="379"/>
      <c r="AP28" s="379"/>
      <c r="AQ28" s="380"/>
      <c r="AR28" s="377"/>
      <c r="AS28" s="377"/>
      <c r="AT28" s="377"/>
      <c r="AU28" s="377"/>
      <c r="AV28" s="379"/>
      <c r="AW28" s="379"/>
      <c r="AX28" s="378"/>
      <c r="AY28" s="381"/>
      <c r="AZ28" s="377"/>
      <c r="BA28" s="377"/>
      <c r="BB28" s="377"/>
      <c r="BC28" s="379"/>
      <c r="BD28" s="379"/>
      <c r="BE28" s="380"/>
    </row>
    <row r="29" spans="1:57" ht="12.75">
      <c r="A29" s="367">
        <f aca="true" t="shared" si="11" ref="A29:A58">A28+1</f>
        <v>15</v>
      </c>
      <c r="B29" s="87" t="s">
        <v>46</v>
      </c>
      <c r="C29" s="62">
        <f t="shared" si="8"/>
        <v>1</v>
      </c>
      <c r="D29" s="113">
        <f t="shared" si="9"/>
        <v>30</v>
      </c>
      <c r="E29" s="114">
        <f t="shared" si="10"/>
        <v>15</v>
      </c>
      <c r="F29" s="115">
        <f t="shared" si="10"/>
        <v>0</v>
      </c>
      <c r="G29" s="115">
        <f t="shared" si="10"/>
        <v>15</v>
      </c>
      <c r="H29" s="116">
        <f t="shared" si="10"/>
        <v>0</v>
      </c>
      <c r="I29" s="65">
        <v>1</v>
      </c>
      <c r="J29" s="65"/>
      <c r="K29" s="88">
        <v>1</v>
      </c>
      <c r="L29" s="65"/>
      <c r="M29" s="69">
        <v>6</v>
      </c>
      <c r="N29" s="67"/>
      <c r="O29" s="71" t="s">
        <v>29</v>
      </c>
      <c r="P29" s="88"/>
      <c r="Q29" s="88"/>
      <c r="R29" s="88"/>
      <c r="S29" s="88"/>
      <c r="T29" s="69"/>
      <c r="U29" s="67"/>
      <c r="V29" s="72"/>
      <c r="W29" s="65"/>
      <c r="X29" s="65"/>
      <c r="Y29" s="65"/>
      <c r="Z29" s="65"/>
      <c r="AA29" s="74"/>
      <c r="AB29" s="74"/>
      <c r="AC29" s="68"/>
      <c r="AD29" s="65"/>
      <c r="AE29" s="65"/>
      <c r="AF29" s="65"/>
      <c r="AG29" s="65"/>
      <c r="AH29" s="74"/>
      <c r="AI29" s="74"/>
      <c r="AJ29" s="70"/>
      <c r="AK29" s="88"/>
      <c r="AL29" s="88"/>
      <c r="AM29" s="88"/>
      <c r="AN29" s="88"/>
      <c r="AO29" s="74"/>
      <c r="AP29" s="74"/>
      <c r="AQ29" s="68"/>
      <c r="AR29" s="88"/>
      <c r="AS29" s="88"/>
      <c r="AT29" s="88"/>
      <c r="AU29" s="88"/>
      <c r="AV29" s="74"/>
      <c r="AW29" s="74"/>
      <c r="AX29" s="70"/>
      <c r="AY29" s="169"/>
      <c r="AZ29" s="88"/>
      <c r="BA29" s="88"/>
      <c r="BB29" s="88"/>
      <c r="BC29" s="74"/>
      <c r="BD29" s="74"/>
      <c r="BE29" s="68"/>
    </row>
    <row r="30" spans="1:57" ht="12.75">
      <c r="A30" s="367">
        <f t="shared" si="11"/>
        <v>16</v>
      </c>
      <c r="B30" s="87" t="s">
        <v>47</v>
      </c>
      <c r="C30" s="62">
        <f t="shared" si="8"/>
        <v>1</v>
      </c>
      <c r="D30" s="113">
        <f t="shared" si="9"/>
        <v>45</v>
      </c>
      <c r="E30" s="114">
        <f t="shared" si="10"/>
        <v>15</v>
      </c>
      <c r="F30" s="115">
        <f t="shared" si="10"/>
        <v>0</v>
      </c>
      <c r="G30" s="115">
        <f t="shared" si="10"/>
        <v>30</v>
      </c>
      <c r="H30" s="116">
        <f t="shared" si="10"/>
        <v>0</v>
      </c>
      <c r="I30" s="170">
        <v>1</v>
      </c>
      <c r="J30" s="65"/>
      <c r="K30" s="88">
        <v>2</v>
      </c>
      <c r="L30" s="65"/>
      <c r="M30" s="69">
        <v>4</v>
      </c>
      <c r="N30" s="67"/>
      <c r="O30" s="71" t="s">
        <v>29</v>
      </c>
      <c r="P30" s="88"/>
      <c r="Q30" s="88"/>
      <c r="R30" s="88"/>
      <c r="S30" s="88"/>
      <c r="T30" s="67"/>
      <c r="U30" s="67"/>
      <c r="V30" s="70"/>
      <c r="W30" s="65"/>
      <c r="X30" s="65"/>
      <c r="Y30" s="65"/>
      <c r="Z30" s="65"/>
      <c r="AA30" s="74"/>
      <c r="AB30" s="74"/>
      <c r="AC30" s="68"/>
      <c r="AD30" s="65"/>
      <c r="AE30" s="65"/>
      <c r="AF30" s="65"/>
      <c r="AG30" s="65"/>
      <c r="AH30" s="74"/>
      <c r="AI30" s="74"/>
      <c r="AJ30" s="70"/>
      <c r="AK30" s="88"/>
      <c r="AL30" s="88"/>
      <c r="AM30" s="88"/>
      <c r="AN30" s="88"/>
      <c r="AO30" s="74"/>
      <c r="AP30" s="74"/>
      <c r="AQ30" s="68"/>
      <c r="AR30" s="88"/>
      <c r="AS30" s="88"/>
      <c r="AT30" s="88"/>
      <c r="AU30" s="88"/>
      <c r="AV30" s="74"/>
      <c r="AW30" s="74"/>
      <c r="AX30" s="70"/>
      <c r="AY30" s="169"/>
      <c r="AZ30" s="88"/>
      <c r="BA30" s="88"/>
      <c r="BB30" s="88"/>
      <c r="BC30" s="74"/>
      <c r="BD30" s="74"/>
      <c r="BE30" s="68"/>
    </row>
    <row r="31" spans="1:57" ht="12.75">
      <c r="A31" s="367">
        <f t="shared" si="11"/>
        <v>17</v>
      </c>
      <c r="B31" s="87" t="s">
        <v>48</v>
      </c>
      <c r="C31" s="62">
        <f t="shared" si="8"/>
        <v>1</v>
      </c>
      <c r="D31" s="113">
        <f t="shared" si="9"/>
        <v>30</v>
      </c>
      <c r="E31" s="114">
        <f t="shared" si="10"/>
        <v>15</v>
      </c>
      <c r="F31" s="115">
        <f t="shared" si="10"/>
        <v>0</v>
      </c>
      <c r="G31" s="115">
        <f t="shared" si="10"/>
        <v>15</v>
      </c>
      <c r="H31" s="116">
        <f t="shared" si="10"/>
        <v>0</v>
      </c>
      <c r="I31" s="65"/>
      <c r="J31" s="65"/>
      <c r="K31" s="65"/>
      <c r="L31" s="65"/>
      <c r="M31" s="69"/>
      <c r="N31" s="67"/>
      <c r="O31" s="71"/>
      <c r="P31" s="88">
        <v>1</v>
      </c>
      <c r="Q31" s="88"/>
      <c r="R31" s="88">
        <v>1</v>
      </c>
      <c r="S31" s="171"/>
      <c r="T31" s="69">
        <v>7</v>
      </c>
      <c r="U31" s="69"/>
      <c r="V31" s="72" t="s">
        <v>29</v>
      </c>
      <c r="W31" s="171"/>
      <c r="X31" s="171"/>
      <c r="Y31" s="171"/>
      <c r="Z31" s="171"/>
      <c r="AA31" s="172"/>
      <c r="AB31" s="172"/>
      <c r="AC31" s="71"/>
      <c r="AD31" s="171"/>
      <c r="AE31" s="171"/>
      <c r="AF31" s="171"/>
      <c r="AG31" s="171"/>
      <c r="AH31" s="172"/>
      <c r="AI31" s="172"/>
      <c r="AJ31" s="72"/>
      <c r="AK31" s="88"/>
      <c r="AL31" s="88"/>
      <c r="AM31" s="88"/>
      <c r="AN31" s="88"/>
      <c r="AO31" s="74"/>
      <c r="AP31" s="74"/>
      <c r="AQ31" s="68"/>
      <c r="AR31" s="88"/>
      <c r="AS31" s="88"/>
      <c r="AT31" s="88"/>
      <c r="AU31" s="88"/>
      <c r="AV31" s="74"/>
      <c r="AW31" s="74"/>
      <c r="AX31" s="70"/>
      <c r="AY31" s="169"/>
      <c r="AZ31" s="88"/>
      <c r="BA31" s="88"/>
      <c r="BB31" s="88"/>
      <c r="BC31" s="74"/>
      <c r="BD31" s="74"/>
      <c r="BE31" s="68"/>
    </row>
    <row r="32" spans="1:57" ht="12.75">
      <c r="A32" s="367">
        <f t="shared" si="11"/>
        <v>18</v>
      </c>
      <c r="B32" s="87" t="s">
        <v>49</v>
      </c>
      <c r="C32" s="62">
        <f t="shared" si="8"/>
        <v>0</v>
      </c>
      <c r="D32" s="113">
        <f t="shared" si="9"/>
        <v>15</v>
      </c>
      <c r="E32" s="114">
        <f t="shared" si="10"/>
        <v>0</v>
      </c>
      <c r="F32" s="115">
        <f t="shared" si="10"/>
        <v>0</v>
      </c>
      <c r="G32" s="115">
        <f t="shared" si="10"/>
        <v>15</v>
      </c>
      <c r="H32" s="116">
        <f t="shared" si="10"/>
        <v>0</v>
      </c>
      <c r="I32" s="170"/>
      <c r="J32" s="65"/>
      <c r="K32" s="171"/>
      <c r="L32" s="65"/>
      <c r="M32" s="69"/>
      <c r="N32" s="67"/>
      <c r="O32" s="71"/>
      <c r="P32" s="88"/>
      <c r="Q32" s="88"/>
      <c r="R32" s="88">
        <v>1</v>
      </c>
      <c r="S32" s="88"/>
      <c r="T32" s="69">
        <v>2</v>
      </c>
      <c r="U32" s="67"/>
      <c r="V32" s="70"/>
      <c r="W32" s="65"/>
      <c r="X32" s="65"/>
      <c r="Y32" s="65"/>
      <c r="Z32" s="65"/>
      <c r="AA32" s="74"/>
      <c r="AB32" s="74"/>
      <c r="AC32" s="68"/>
      <c r="AD32" s="65"/>
      <c r="AE32" s="65"/>
      <c r="AF32" s="65"/>
      <c r="AG32" s="65"/>
      <c r="AH32" s="74"/>
      <c r="AI32" s="74"/>
      <c r="AJ32" s="70"/>
      <c r="AK32" s="88"/>
      <c r="AL32" s="88"/>
      <c r="AM32" s="88"/>
      <c r="AN32" s="88"/>
      <c r="AO32" s="74"/>
      <c r="AP32" s="74"/>
      <c r="AQ32" s="68"/>
      <c r="AR32" s="88"/>
      <c r="AS32" s="88"/>
      <c r="AT32" s="88"/>
      <c r="AU32" s="88"/>
      <c r="AV32" s="74"/>
      <c r="AW32" s="74"/>
      <c r="AX32" s="70"/>
      <c r="AY32" s="169"/>
      <c r="AZ32" s="88"/>
      <c r="BA32" s="88"/>
      <c r="BB32" s="88"/>
      <c r="BC32" s="74"/>
      <c r="BD32" s="74"/>
      <c r="BE32" s="68"/>
    </row>
    <row r="33" spans="1:57" ht="12.75">
      <c r="A33" s="367">
        <f t="shared" si="11"/>
        <v>19</v>
      </c>
      <c r="B33" s="421" t="s">
        <v>50</v>
      </c>
      <c r="C33" s="62">
        <f t="shared" si="8"/>
        <v>1</v>
      </c>
      <c r="D33" s="113">
        <f t="shared" si="9"/>
        <v>30</v>
      </c>
      <c r="E33" s="114">
        <f t="shared" si="10"/>
        <v>15</v>
      </c>
      <c r="F33" s="115">
        <f t="shared" si="10"/>
        <v>0</v>
      </c>
      <c r="G33" s="115">
        <f t="shared" si="10"/>
        <v>15</v>
      </c>
      <c r="H33" s="116">
        <f t="shared" si="10"/>
        <v>0</v>
      </c>
      <c r="I33" s="65"/>
      <c r="J33" s="65"/>
      <c r="K33" s="65"/>
      <c r="L33" s="65"/>
      <c r="M33" s="69"/>
      <c r="N33" s="67"/>
      <c r="O33" s="71"/>
      <c r="P33" s="171"/>
      <c r="Q33" s="171"/>
      <c r="R33" s="171"/>
      <c r="S33" s="171"/>
      <c r="T33" s="69"/>
      <c r="U33" s="69"/>
      <c r="V33" s="72"/>
      <c r="W33" s="88">
        <v>1</v>
      </c>
      <c r="X33" s="88"/>
      <c r="Y33" s="88">
        <v>1</v>
      </c>
      <c r="Z33" s="171"/>
      <c r="AA33" s="69">
        <v>6</v>
      </c>
      <c r="AB33" s="172"/>
      <c r="AC33" s="71" t="s">
        <v>29</v>
      </c>
      <c r="AD33" s="171"/>
      <c r="AE33" s="171"/>
      <c r="AF33" s="171"/>
      <c r="AG33" s="171"/>
      <c r="AH33" s="172"/>
      <c r="AI33" s="172"/>
      <c r="AJ33" s="72"/>
      <c r="AK33" s="88"/>
      <c r="AL33" s="88"/>
      <c r="AM33" s="88"/>
      <c r="AN33" s="88"/>
      <c r="AO33" s="74"/>
      <c r="AP33" s="74"/>
      <c r="AQ33" s="68"/>
      <c r="AR33" s="88"/>
      <c r="AS33" s="88"/>
      <c r="AT33" s="88"/>
      <c r="AU33" s="88"/>
      <c r="AV33" s="74"/>
      <c r="AW33" s="74"/>
      <c r="AX33" s="70"/>
      <c r="AY33" s="169"/>
      <c r="AZ33" s="88"/>
      <c r="BA33" s="88"/>
      <c r="BB33" s="88"/>
      <c r="BC33" s="74"/>
      <c r="BD33" s="74"/>
      <c r="BE33" s="68"/>
    </row>
    <row r="34" spans="1:57" ht="12.75">
      <c r="A34" s="367">
        <f t="shared" si="11"/>
        <v>20</v>
      </c>
      <c r="B34" s="422" t="s">
        <v>51</v>
      </c>
      <c r="C34" s="62">
        <f t="shared" si="8"/>
        <v>0</v>
      </c>
      <c r="D34" s="113">
        <f t="shared" si="9"/>
        <v>30</v>
      </c>
      <c r="E34" s="114">
        <f t="shared" si="10"/>
        <v>15</v>
      </c>
      <c r="F34" s="115">
        <f t="shared" si="10"/>
        <v>0</v>
      </c>
      <c r="G34" s="115">
        <f t="shared" si="10"/>
        <v>15</v>
      </c>
      <c r="H34" s="116">
        <f t="shared" si="10"/>
        <v>0</v>
      </c>
      <c r="I34" s="65"/>
      <c r="J34" s="65"/>
      <c r="K34" s="65"/>
      <c r="L34" s="65"/>
      <c r="M34" s="69"/>
      <c r="N34" s="67"/>
      <c r="O34" s="71"/>
      <c r="P34" s="88"/>
      <c r="Q34" s="88"/>
      <c r="R34" s="88"/>
      <c r="S34" s="88"/>
      <c r="T34" s="67"/>
      <c r="U34" s="67"/>
      <c r="V34" s="70"/>
      <c r="W34" s="65">
        <v>1</v>
      </c>
      <c r="X34" s="65"/>
      <c r="Y34" s="65">
        <v>1</v>
      </c>
      <c r="Z34" s="65"/>
      <c r="AA34" s="69">
        <v>3</v>
      </c>
      <c r="AB34" s="74"/>
      <c r="AC34" s="68"/>
      <c r="AD34" s="65"/>
      <c r="AE34" s="65"/>
      <c r="AF34" s="65"/>
      <c r="AG34" s="65"/>
      <c r="AH34" s="74"/>
      <c r="AI34" s="74"/>
      <c r="AJ34" s="70"/>
      <c r="AK34" s="88"/>
      <c r="AL34" s="88"/>
      <c r="AM34" s="88"/>
      <c r="AN34" s="88"/>
      <c r="AO34" s="74"/>
      <c r="AP34" s="74"/>
      <c r="AQ34" s="68"/>
      <c r="AR34" s="88"/>
      <c r="AS34" s="88"/>
      <c r="AT34" s="88"/>
      <c r="AU34" s="88"/>
      <c r="AV34" s="74"/>
      <c r="AW34" s="74"/>
      <c r="AX34" s="70"/>
      <c r="AY34" s="169"/>
      <c r="AZ34" s="88"/>
      <c r="BA34" s="88"/>
      <c r="BB34" s="88"/>
      <c r="BC34" s="74"/>
      <c r="BD34" s="74"/>
      <c r="BE34" s="68"/>
    </row>
    <row r="35" spans="1:57" ht="12.75">
      <c r="A35" s="367">
        <f t="shared" si="11"/>
        <v>21</v>
      </c>
      <c r="B35" s="87" t="s">
        <v>52</v>
      </c>
      <c r="C35" s="62">
        <f t="shared" si="8"/>
        <v>1</v>
      </c>
      <c r="D35" s="113">
        <f t="shared" si="9"/>
        <v>45</v>
      </c>
      <c r="E35" s="114">
        <f t="shared" si="10"/>
        <v>15</v>
      </c>
      <c r="F35" s="115">
        <f t="shared" si="10"/>
        <v>0</v>
      </c>
      <c r="G35" s="115">
        <f t="shared" si="10"/>
        <v>30</v>
      </c>
      <c r="H35" s="116">
        <f t="shared" si="10"/>
        <v>0</v>
      </c>
      <c r="I35" s="65"/>
      <c r="J35" s="65"/>
      <c r="K35" s="65"/>
      <c r="L35" s="65"/>
      <c r="M35" s="69"/>
      <c r="N35" s="67"/>
      <c r="O35" s="71"/>
      <c r="P35" s="88"/>
      <c r="Q35" s="88"/>
      <c r="R35" s="88"/>
      <c r="S35" s="88"/>
      <c r="T35" s="67"/>
      <c r="U35" s="67"/>
      <c r="V35" s="70"/>
      <c r="W35" s="65">
        <v>1</v>
      </c>
      <c r="X35" s="170"/>
      <c r="Y35" s="65">
        <v>2</v>
      </c>
      <c r="Z35" s="65"/>
      <c r="AA35" s="69">
        <v>5</v>
      </c>
      <c r="AB35" s="74"/>
      <c r="AC35" s="71" t="s">
        <v>29</v>
      </c>
      <c r="AD35" s="65"/>
      <c r="AE35" s="65"/>
      <c r="AF35" s="65"/>
      <c r="AG35" s="65"/>
      <c r="AH35" s="74"/>
      <c r="AI35" s="74"/>
      <c r="AJ35" s="70"/>
      <c r="AK35" s="88"/>
      <c r="AL35" s="88"/>
      <c r="AM35" s="88"/>
      <c r="AN35" s="88"/>
      <c r="AO35" s="74"/>
      <c r="AP35" s="74"/>
      <c r="AQ35" s="68"/>
      <c r="AR35" s="88"/>
      <c r="AS35" s="88"/>
      <c r="AT35" s="88"/>
      <c r="AU35" s="88"/>
      <c r="AV35" s="74"/>
      <c r="AW35" s="74"/>
      <c r="AX35" s="70"/>
      <c r="AY35" s="169"/>
      <c r="AZ35" s="88"/>
      <c r="BA35" s="88"/>
      <c r="BB35" s="88"/>
      <c r="BC35" s="74"/>
      <c r="BD35" s="74"/>
      <c r="BE35" s="68"/>
    </row>
    <row r="36" spans="1:57" ht="12.75">
      <c r="A36" s="367">
        <f t="shared" si="11"/>
        <v>22</v>
      </c>
      <c r="B36" s="87" t="s">
        <v>53</v>
      </c>
      <c r="C36" s="62">
        <f t="shared" si="8"/>
        <v>0</v>
      </c>
      <c r="D36" s="113">
        <f t="shared" si="9"/>
        <v>30</v>
      </c>
      <c r="E36" s="114">
        <f t="shared" si="10"/>
        <v>15</v>
      </c>
      <c r="F36" s="115">
        <f t="shared" si="10"/>
        <v>0</v>
      </c>
      <c r="G36" s="115">
        <f t="shared" si="10"/>
        <v>15</v>
      </c>
      <c r="H36" s="116">
        <f t="shared" si="10"/>
        <v>0</v>
      </c>
      <c r="I36" s="65"/>
      <c r="J36" s="65"/>
      <c r="K36" s="65"/>
      <c r="L36" s="65"/>
      <c r="M36" s="67"/>
      <c r="N36" s="67"/>
      <c r="O36" s="71"/>
      <c r="P36" s="88"/>
      <c r="Q36" s="88"/>
      <c r="R36" s="88"/>
      <c r="S36" s="88"/>
      <c r="T36" s="67"/>
      <c r="U36" s="67"/>
      <c r="V36" s="70"/>
      <c r="W36" s="88">
        <v>1</v>
      </c>
      <c r="X36" s="171"/>
      <c r="Y36" s="88">
        <v>1</v>
      </c>
      <c r="Z36" s="171"/>
      <c r="AA36" s="69">
        <v>2</v>
      </c>
      <c r="AB36" s="172"/>
      <c r="AC36" s="68"/>
      <c r="AD36" s="65"/>
      <c r="AE36" s="65"/>
      <c r="AF36" s="65"/>
      <c r="AG36" s="65"/>
      <c r="AH36" s="74"/>
      <c r="AI36" s="74"/>
      <c r="AJ36" s="70"/>
      <c r="AK36" s="88"/>
      <c r="AL36" s="88"/>
      <c r="AM36" s="88"/>
      <c r="AN36" s="88"/>
      <c r="AO36" s="74"/>
      <c r="AP36" s="74"/>
      <c r="AQ36" s="68"/>
      <c r="AR36" s="88"/>
      <c r="AS36" s="88"/>
      <c r="AT36" s="88"/>
      <c r="AU36" s="88"/>
      <c r="AV36" s="74"/>
      <c r="AW36" s="74"/>
      <c r="AX36" s="70"/>
      <c r="AY36" s="169"/>
      <c r="AZ36" s="88"/>
      <c r="BA36" s="88"/>
      <c r="BB36" s="88"/>
      <c r="BC36" s="74"/>
      <c r="BD36" s="74"/>
      <c r="BE36" s="68"/>
    </row>
    <row r="37" spans="1:57" ht="12.75">
      <c r="A37" s="367">
        <f t="shared" si="11"/>
        <v>23</v>
      </c>
      <c r="B37" s="87" t="s">
        <v>54</v>
      </c>
      <c r="C37" s="62">
        <f t="shared" si="8"/>
        <v>1</v>
      </c>
      <c r="D37" s="113">
        <f t="shared" si="9"/>
        <v>30</v>
      </c>
      <c r="E37" s="114">
        <f t="shared" si="10"/>
        <v>15</v>
      </c>
      <c r="F37" s="115">
        <f t="shared" si="10"/>
        <v>0</v>
      </c>
      <c r="G37" s="115">
        <f t="shared" si="10"/>
        <v>15</v>
      </c>
      <c r="H37" s="116">
        <f t="shared" si="10"/>
        <v>0</v>
      </c>
      <c r="I37" s="173"/>
      <c r="J37" s="173"/>
      <c r="K37" s="173"/>
      <c r="L37" s="173"/>
      <c r="M37" s="81"/>
      <c r="N37" s="81"/>
      <c r="O37" s="174"/>
      <c r="P37" s="173"/>
      <c r="Q37" s="173"/>
      <c r="R37" s="173"/>
      <c r="S37" s="173"/>
      <c r="T37" s="81"/>
      <c r="U37" s="81"/>
      <c r="V37" s="175"/>
      <c r="W37" s="176">
        <v>1</v>
      </c>
      <c r="X37" s="176"/>
      <c r="Y37" s="176">
        <v>1</v>
      </c>
      <c r="Z37" s="177"/>
      <c r="AA37" s="85">
        <v>6</v>
      </c>
      <c r="AB37" s="178"/>
      <c r="AC37" s="179" t="s">
        <v>29</v>
      </c>
      <c r="AD37" s="173"/>
      <c r="AE37" s="180"/>
      <c r="AF37" s="173"/>
      <c r="AG37" s="173"/>
      <c r="AH37" s="181"/>
      <c r="AI37" s="181"/>
      <c r="AJ37" s="175"/>
      <c r="AK37" s="173"/>
      <c r="AL37" s="173"/>
      <c r="AM37" s="173"/>
      <c r="AN37" s="173"/>
      <c r="AO37" s="181"/>
      <c r="AP37" s="181"/>
      <c r="AQ37" s="174"/>
      <c r="AR37" s="77"/>
      <c r="AS37" s="77"/>
      <c r="AT37" s="77"/>
      <c r="AU37" s="77"/>
      <c r="AV37" s="84"/>
      <c r="AW37" s="84"/>
      <c r="AX37" s="83"/>
      <c r="AY37" s="182"/>
      <c r="AZ37" s="173"/>
      <c r="BA37" s="173"/>
      <c r="BB37" s="173"/>
      <c r="BC37" s="181"/>
      <c r="BD37" s="181"/>
      <c r="BE37" s="174"/>
    </row>
    <row r="38" spans="1:57" ht="12.75">
      <c r="A38" s="367">
        <f t="shared" si="11"/>
        <v>24</v>
      </c>
      <c r="B38" s="421" t="s">
        <v>55</v>
      </c>
      <c r="C38" s="62">
        <f t="shared" si="8"/>
        <v>1</v>
      </c>
      <c r="D38" s="113">
        <f t="shared" si="9"/>
        <v>30</v>
      </c>
      <c r="E38" s="114">
        <f t="shared" si="10"/>
        <v>15</v>
      </c>
      <c r="F38" s="115">
        <f t="shared" si="10"/>
        <v>0</v>
      </c>
      <c r="G38" s="115">
        <f t="shared" si="10"/>
        <v>15</v>
      </c>
      <c r="H38" s="116">
        <f t="shared" si="10"/>
        <v>0</v>
      </c>
      <c r="I38" s="65"/>
      <c r="J38" s="65"/>
      <c r="K38" s="65"/>
      <c r="L38" s="65"/>
      <c r="M38" s="69"/>
      <c r="N38" s="67"/>
      <c r="O38" s="71"/>
      <c r="P38" s="171"/>
      <c r="Q38" s="171"/>
      <c r="R38" s="171"/>
      <c r="S38" s="171"/>
      <c r="T38" s="69"/>
      <c r="U38" s="69"/>
      <c r="V38" s="72"/>
      <c r="W38" s="171"/>
      <c r="X38" s="171"/>
      <c r="Y38" s="171"/>
      <c r="Z38" s="171"/>
      <c r="AA38" s="172"/>
      <c r="AB38" s="172"/>
      <c r="AC38" s="71"/>
      <c r="AD38" s="88">
        <v>1</v>
      </c>
      <c r="AE38" s="88"/>
      <c r="AF38" s="88">
        <v>1</v>
      </c>
      <c r="AG38" s="88"/>
      <c r="AH38" s="69">
        <v>6</v>
      </c>
      <c r="AI38" s="172"/>
      <c r="AJ38" s="72" t="s">
        <v>29</v>
      </c>
      <c r="AK38" s="88"/>
      <c r="AL38" s="88"/>
      <c r="AM38" s="88"/>
      <c r="AN38" s="88"/>
      <c r="AO38" s="74"/>
      <c r="AP38" s="74"/>
      <c r="AQ38" s="68"/>
      <c r="AR38" s="88"/>
      <c r="AS38" s="88"/>
      <c r="AT38" s="88"/>
      <c r="AU38" s="88"/>
      <c r="AV38" s="74"/>
      <c r="AW38" s="74"/>
      <c r="AX38" s="70"/>
      <c r="AY38" s="169"/>
      <c r="AZ38" s="88"/>
      <c r="BA38" s="88"/>
      <c r="BB38" s="88"/>
      <c r="BC38" s="74"/>
      <c r="BD38" s="74"/>
      <c r="BE38" s="68"/>
    </row>
    <row r="39" spans="1:57" ht="12.75">
      <c r="A39" s="367">
        <f t="shared" si="11"/>
        <v>25</v>
      </c>
      <c r="B39" s="87" t="s">
        <v>56</v>
      </c>
      <c r="C39" s="62">
        <f t="shared" si="8"/>
        <v>1</v>
      </c>
      <c r="D39" s="113">
        <f t="shared" si="9"/>
        <v>30</v>
      </c>
      <c r="E39" s="114">
        <f t="shared" si="10"/>
        <v>15</v>
      </c>
      <c r="F39" s="115">
        <f t="shared" si="10"/>
        <v>0</v>
      </c>
      <c r="G39" s="115">
        <f t="shared" si="10"/>
        <v>15</v>
      </c>
      <c r="H39" s="116">
        <f t="shared" si="10"/>
        <v>0</v>
      </c>
      <c r="I39" s="79"/>
      <c r="J39" s="173"/>
      <c r="K39" s="173"/>
      <c r="L39" s="173"/>
      <c r="M39" s="85"/>
      <c r="N39" s="81"/>
      <c r="O39" s="179"/>
      <c r="P39" s="183"/>
      <c r="Q39" s="173"/>
      <c r="R39" s="173"/>
      <c r="S39" s="173"/>
      <c r="T39" s="81"/>
      <c r="U39" s="81"/>
      <c r="V39" s="175"/>
      <c r="W39" s="79"/>
      <c r="X39" s="79"/>
      <c r="Y39" s="79"/>
      <c r="Z39" s="173"/>
      <c r="AA39" s="181"/>
      <c r="AB39" s="181"/>
      <c r="AC39" s="179"/>
      <c r="AD39" s="176">
        <v>1</v>
      </c>
      <c r="AE39" s="173"/>
      <c r="AF39" s="173">
        <v>1</v>
      </c>
      <c r="AG39" s="173"/>
      <c r="AH39" s="85">
        <v>5</v>
      </c>
      <c r="AI39" s="181"/>
      <c r="AJ39" s="184" t="s">
        <v>29</v>
      </c>
      <c r="AK39" s="173"/>
      <c r="AL39" s="173"/>
      <c r="AM39" s="173"/>
      <c r="AN39" s="173"/>
      <c r="AO39" s="181"/>
      <c r="AP39" s="181"/>
      <c r="AQ39" s="174"/>
      <c r="AR39" s="77"/>
      <c r="AS39" s="77"/>
      <c r="AT39" s="77"/>
      <c r="AU39" s="77"/>
      <c r="AV39" s="84"/>
      <c r="AW39" s="84"/>
      <c r="AX39" s="83"/>
      <c r="AY39" s="182"/>
      <c r="AZ39" s="173"/>
      <c r="BA39" s="173"/>
      <c r="BB39" s="173"/>
      <c r="BC39" s="181"/>
      <c r="BD39" s="181"/>
      <c r="BE39" s="174"/>
    </row>
    <row r="40" spans="1:57" ht="12.75">
      <c r="A40" s="367">
        <f t="shared" si="11"/>
        <v>26</v>
      </c>
      <c r="B40" s="87" t="s">
        <v>57</v>
      </c>
      <c r="C40" s="62">
        <f t="shared" si="8"/>
        <v>0</v>
      </c>
      <c r="D40" s="113">
        <f t="shared" si="9"/>
        <v>15</v>
      </c>
      <c r="E40" s="114">
        <f t="shared" si="10"/>
        <v>0</v>
      </c>
      <c r="F40" s="115">
        <f t="shared" si="10"/>
        <v>0</v>
      </c>
      <c r="G40" s="115">
        <f t="shared" si="10"/>
        <v>15</v>
      </c>
      <c r="H40" s="116">
        <f t="shared" si="10"/>
        <v>0</v>
      </c>
      <c r="I40" s="173"/>
      <c r="J40" s="173"/>
      <c r="K40" s="173"/>
      <c r="L40" s="173"/>
      <c r="M40" s="81"/>
      <c r="N40" s="81"/>
      <c r="O40" s="174"/>
      <c r="P40" s="173"/>
      <c r="Q40" s="173"/>
      <c r="R40" s="173"/>
      <c r="S40" s="173"/>
      <c r="T40" s="81"/>
      <c r="U40" s="81"/>
      <c r="V40" s="175"/>
      <c r="W40" s="173"/>
      <c r="X40" s="173"/>
      <c r="Y40" s="173"/>
      <c r="Z40" s="173"/>
      <c r="AA40" s="181"/>
      <c r="AB40" s="181"/>
      <c r="AC40" s="174"/>
      <c r="AD40" s="185"/>
      <c r="AE40" s="185"/>
      <c r="AF40" s="185">
        <v>1</v>
      </c>
      <c r="AG40" s="173"/>
      <c r="AH40" s="85">
        <v>3</v>
      </c>
      <c r="AI40" s="181"/>
      <c r="AJ40" s="175"/>
      <c r="AK40" s="173"/>
      <c r="AL40" s="173"/>
      <c r="AM40" s="173"/>
      <c r="AN40" s="173"/>
      <c r="AO40" s="181"/>
      <c r="AP40" s="181"/>
      <c r="AQ40" s="174"/>
      <c r="AR40" s="77"/>
      <c r="AS40" s="77"/>
      <c r="AT40" s="77"/>
      <c r="AU40" s="77"/>
      <c r="AV40" s="84"/>
      <c r="AW40" s="84"/>
      <c r="AX40" s="83"/>
      <c r="AY40" s="182"/>
      <c r="AZ40" s="173"/>
      <c r="BA40" s="173"/>
      <c r="BB40" s="173"/>
      <c r="BC40" s="181"/>
      <c r="BD40" s="181"/>
      <c r="BE40" s="174"/>
    </row>
    <row r="41" spans="1:57" ht="12.75">
      <c r="A41" s="367">
        <f t="shared" si="11"/>
        <v>27</v>
      </c>
      <c r="B41" s="421" t="s">
        <v>114</v>
      </c>
      <c r="C41" s="62">
        <f t="shared" si="8"/>
        <v>0</v>
      </c>
      <c r="D41" s="113">
        <f t="shared" si="9"/>
        <v>30</v>
      </c>
      <c r="E41" s="114">
        <f t="shared" si="10"/>
        <v>15</v>
      </c>
      <c r="F41" s="115">
        <f t="shared" si="10"/>
        <v>0</v>
      </c>
      <c r="G41" s="115">
        <f t="shared" si="10"/>
        <v>15</v>
      </c>
      <c r="H41" s="116">
        <f t="shared" si="10"/>
        <v>0</v>
      </c>
      <c r="I41" s="173"/>
      <c r="J41" s="173"/>
      <c r="K41" s="173"/>
      <c r="L41" s="173"/>
      <c r="M41" s="81"/>
      <c r="N41" s="81"/>
      <c r="O41" s="174"/>
      <c r="P41" s="173"/>
      <c r="Q41" s="173"/>
      <c r="R41" s="173"/>
      <c r="S41" s="173"/>
      <c r="T41" s="81"/>
      <c r="U41" s="81"/>
      <c r="V41" s="175"/>
      <c r="W41" s="173"/>
      <c r="X41" s="173"/>
      <c r="Y41" s="173"/>
      <c r="Z41" s="173"/>
      <c r="AA41" s="181"/>
      <c r="AB41" s="181"/>
      <c r="AC41" s="174"/>
      <c r="AD41" s="173">
        <v>1</v>
      </c>
      <c r="AE41" s="173"/>
      <c r="AF41" s="79">
        <v>1</v>
      </c>
      <c r="AG41" s="173"/>
      <c r="AH41" s="85">
        <v>3</v>
      </c>
      <c r="AI41" s="181"/>
      <c r="AJ41" s="175"/>
      <c r="AK41" s="173"/>
      <c r="AL41" s="173"/>
      <c r="AM41" s="173"/>
      <c r="AN41" s="173"/>
      <c r="AO41" s="181"/>
      <c r="AP41" s="181"/>
      <c r="AQ41" s="174"/>
      <c r="AR41" s="79"/>
      <c r="AS41" s="79"/>
      <c r="AT41" s="79"/>
      <c r="AU41" s="79"/>
      <c r="AV41" s="84"/>
      <c r="AW41" s="84"/>
      <c r="AX41" s="83"/>
      <c r="AY41" s="182"/>
      <c r="AZ41" s="173"/>
      <c r="BA41" s="173"/>
      <c r="BB41" s="173"/>
      <c r="BC41" s="181"/>
      <c r="BD41" s="181"/>
      <c r="BE41" s="174"/>
    </row>
    <row r="42" spans="1:57" ht="12.75">
      <c r="A42" s="367">
        <f t="shared" si="11"/>
        <v>28</v>
      </c>
      <c r="B42" s="87" t="s">
        <v>58</v>
      </c>
      <c r="C42" s="62">
        <f t="shared" si="8"/>
        <v>1</v>
      </c>
      <c r="D42" s="113">
        <f t="shared" si="9"/>
        <v>30</v>
      </c>
      <c r="E42" s="114">
        <f t="shared" si="10"/>
        <v>15</v>
      </c>
      <c r="F42" s="115">
        <f t="shared" si="10"/>
        <v>0</v>
      </c>
      <c r="G42" s="115">
        <f t="shared" si="10"/>
        <v>15</v>
      </c>
      <c r="H42" s="116">
        <f t="shared" si="10"/>
        <v>0</v>
      </c>
      <c r="I42" s="186"/>
      <c r="J42" s="186"/>
      <c r="K42" s="186"/>
      <c r="L42" s="186"/>
      <c r="M42" s="187"/>
      <c r="N42" s="187"/>
      <c r="O42" s="188"/>
      <c r="P42" s="186"/>
      <c r="Q42" s="186"/>
      <c r="R42" s="186"/>
      <c r="S42" s="186"/>
      <c r="T42" s="187"/>
      <c r="U42" s="187"/>
      <c r="V42" s="189"/>
      <c r="W42" s="186"/>
      <c r="X42" s="186"/>
      <c r="Y42" s="186"/>
      <c r="Z42" s="186"/>
      <c r="AA42" s="190"/>
      <c r="AB42" s="190"/>
      <c r="AC42" s="188"/>
      <c r="AD42" s="186">
        <v>1</v>
      </c>
      <c r="AE42" s="186"/>
      <c r="AF42" s="191">
        <v>1</v>
      </c>
      <c r="AG42" s="186"/>
      <c r="AH42" s="192">
        <v>5</v>
      </c>
      <c r="AI42" s="190"/>
      <c r="AJ42" s="193" t="s">
        <v>29</v>
      </c>
      <c r="AK42" s="186"/>
      <c r="AL42" s="186"/>
      <c r="AM42" s="186"/>
      <c r="AN42" s="186"/>
      <c r="AO42" s="190"/>
      <c r="AP42" s="190"/>
      <c r="AQ42" s="188"/>
      <c r="AR42" s="91"/>
      <c r="AS42" s="91"/>
      <c r="AT42" s="91"/>
      <c r="AU42" s="91"/>
      <c r="AV42" s="92"/>
      <c r="AW42" s="92"/>
      <c r="AX42" s="194"/>
      <c r="AY42" s="195"/>
      <c r="AZ42" s="186"/>
      <c r="BA42" s="186"/>
      <c r="BB42" s="186"/>
      <c r="BC42" s="190"/>
      <c r="BD42" s="190"/>
      <c r="BE42" s="188"/>
    </row>
    <row r="43" spans="1:57" ht="22.5">
      <c r="A43" s="367">
        <f t="shared" si="11"/>
        <v>29</v>
      </c>
      <c r="B43" s="87" t="s">
        <v>59</v>
      </c>
      <c r="C43" s="62">
        <f t="shared" si="8"/>
        <v>0</v>
      </c>
      <c r="D43" s="63">
        <f t="shared" si="9"/>
        <v>15</v>
      </c>
      <c r="E43" s="64">
        <f t="shared" si="10"/>
        <v>15</v>
      </c>
      <c r="F43" s="65">
        <f t="shared" si="10"/>
        <v>0</v>
      </c>
      <c r="G43" s="65">
        <f t="shared" si="10"/>
        <v>0</v>
      </c>
      <c r="H43" s="66">
        <f t="shared" si="10"/>
        <v>0</v>
      </c>
      <c r="I43" s="186"/>
      <c r="J43" s="186"/>
      <c r="K43" s="186"/>
      <c r="L43" s="186"/>
      <c r="M43" s="187"/>
      <c r="N43" s="187"/>
      <c r="O43" s="188"/>
      <c r="P43" s="186"/>
      <c r="Q43" s="186"/>
      <c r="R43" s="186"/>
      <c r="S43" s="186"/>
      <c r="T43" s="187"/>
      <c r="U43" s="187"/>
      <c r="V43" s="189"/>
      <c r="W43" s="186"/>
      <c r="X43" s="186"/>
      <c r="Y43" s="186"/>
      <c r="Z43" s="186"/>
      <c r="AA43" s="190"/>
      <c r="AB43" s="190"/>
      <c r="AC43" s="188"/>
      <c r="AD43" s="196"/>
      <c r="AE43" s="197"/>
      <c r="AF43" s="191"/>
      <c r="AG43" s="186"/>
      <c r="AH43" s="192"/>
      <c r="AI43" s="190"/>
      <c r="AJ43" s="189"/>
      <c r="AK43" s="186"/>
      <c r="AL43" s="186"/>
      <c r="AM43" s="186"/>
      <c r="AN43" s="186"/>
      <c r="AO43" s="190"/>
      <c r="AP43" s="190"/>
      <c r="AQ43" s="188"/>
      <c r="AR43" s="91">
        <v>1</v>
      </c>
      <c r="AS43" s="91"/>
      <c r="AT43" s="91"/>
      <c r="AU43" s="91"/>
      <c r="AV43" s="192">
        <v>3</v>
      </c>
      <c r="AW43" s="92"/>
      <c r="AX43" s="194"/>
      <c r="AY43" s="195"/>
      <c r="AZ43" s="186"/>
      <c r="BA43" s="186"/>
      <c r="BB43" s="186"/>
      <c r="BC43" s="190"/>
      <c r="BD43" s="190"/>
      <c r="BE43" s="188"/>
    </row>
    <row r="44" spans="1:57" ht="12.75">
      <c r="A44" s="367">
        <f t="shared" si="11"/>
        <v>30</v>
      </c>
      <c r="B44" s="87" t="s">
        <v>60</v>
      </c>
      <c r="C44" s="62">
        <f t="shared" si="8"/>
        <v>1</v>
      </c>
      <c r="D44" s="113">
        <f t="shared" si="9"/>
        <v>30</v>
      </c>
      <c r="E44" s="114">
        <f t="shared" si="10"/>
        <v>15</v>
      </c>
      <c r="F44" s="115">
        <f t="shared" si="10"/>
        <v>0</v>
      </c>
      <c r="G44" s="115">
        <f t="shared" si="10"/>
        <v>15</v>
      </c>
      <c r="H44" s="116">
        <f t="shared" si="10"/>
        <v>0</v>
      </c>
      <c r="I44" s="173"/>
      <c r="J44" s="173"/>
      <c r="K44" s="173"/>
      <c r="L44" s="173"/>
      <c r="M44" s="81"/>
      <c r="N44" s="81"/>
      <c r="O44" s="174"/>
      <c r="P44" s="173"/>
      <c r="Q44" s="173"/>
      <c r="R44" s="173"/>
      <c r="S44" s="173"/>
      <c r="T44" s="81"/>
      <c r="U44" s="81"/>
      <c r="V44" s="175"/>
      <c r="W44" s="173"/>
      <c r="X44" s="173"/>
      <c r="Y44" s="173"/>
      <c r="Z44" s="173"/>
      <c r="AA44" s="181"/>
      <c r="AB44" s="181"/>
      <c r="AC44" s="174"/>
      <c r="AD44" s="176">
        <v>1</v>
      </c>
      <c r="AE44" s="176"/>
      <c r="AF44" s="176">
        <v>1</v>
      </c>
      <c r="AG44" s="176"/>
      <c r="AH44" s="85">
        <v>4</v>
      </c>
      <c r="AI44" s="84"/>
      <c r="AJ44" s="184" t="s">
        <v>29</v>
      </c>
      <c r="AK44" s="173"/>
      <c r="AL44" s="173"/>
      <c r="AM44" s="173"/>
      <c r="AN44" s="173"/>
      <c r="AO44" s="192"/>
      <c r="AP44" s="181"/>
      <c r="AQ44" s="179"/>
      <c r="AR44" s="77"/>
      <c r="AS44" s="77"/>
      <c r="AT44" s="77"/>
      <c r="AU44" s="77"/>
      <c r="AV44" s="84"/>
      <c r="AW44" s="84"/>
      <c r="AX44" s="83"/>
      <c r="AY44" s="182"/>
      <c r="AZ44" s="173"/>
      <c r="BA44" s="173"/>
      <c r="BB44" s="173"/>
      <c r="BC44" s="181"/>
      <c r="BD44" s="181"/>
      <c r="BE44" s="174"/>
    </row>
    <row r="45" spans="1:57" ht="12.75">
      <c r="A45" s="367">
        <f t="shared" si="11"/>
        <v>31</v>
      </c>
      <c r="B45" s="423" t="s">
        <v>112</v>
      </c>
      <c r="C45" s="62">
        <f>COUNTA(O45,V45,AC45,AJ45,AQ45,AX45,BE45,BL45)</f>
        <v>0</v>
      </c>
      <c r="D45" s="382">
        <f t="shared" si="9"/>
        <v>30</v>
      </c>
      <c r="E45" s="383">
        <f t="shared" si="10"/>
        <v>15</v>
      </c>
      <c r="F45" s="384">
        <f t="shared" si="10"/>
        <v>0</v>
      </c>
      <c r="G45" s="384">
        <f t="shared" si="10"/>
        <v>15</v>
      </c>
      <c r="H45" s="385">
        <f t="shared" si="10"/>
        <v>0</v>
      </c>
      <c r="I45" s="386"/>
      <c r="J45" s="387"/>
      <c r="K45" s="387"/>
      <c r="L45" s="387"/>
      <c r="M45" s="388"/>
      <c r="N45" s="388"/>
      <c r="O45" s="389"/>
      <c r="P45" s="387"/>
      <c r="Q45" s="387"/>
      <c r="R45" s="387"/>
      <c r="S45" s="387"/>
      <c r="T45" s="388"/>
      <c r="U45" s="388"/>
      <c r="V45" s="390"/>
      <c r="W45" s="387"/>
      <c r="X45" s="391"/>
      <c r="Y45" s="387"/>
      <c r="Z45" s="387"/>
      <c r="AA45" s="388"/>
      <c r="AB45" s="392"/>
      <c r="AC45" s="389"/>
      <c r="AD45" s="399">
        <v>1</v>
      </c>
      <c r="AE45" s="399"/>
      <c r="AF45" s="399">
        <v>1</v>
      </c>
      <c r="AG45" s="399"/>
      <c r="AH45" s="400">
        <v>3</v>
      </c>
      <c r="AI45" s="393"/>
      <c r="AJ45" s="394"/>
      <c r="AK45" s="395"/>
      <c r="AL45" s="395"/>
      <c r="AM45" s="395"/>
      <c r="AN45" s="395"/>
      <c r="AO45" s="392"/>
      <c r="AP45" s="392"/>
      <c r="AQ45" s="389"/>
      <c r="AR45" s="387"/>
      <c r="AS45" s="387"/>
      <c r="AT45" s="387"/>
      <c r="AU45" s="387"/>
      <c r="AV45" s="392"/>
      <c r="AW45" s="392"/>
      <c r="AX45" s="390"/>
      <c r="AY45" s="396"/>
      <c r="AZ45" s="387"/>
      <c r="BA45" s="387"/>
      <c r="BB45" s="387"/>
      <c r="BC45" s="392"/>
      <c r="BD45" s="392"/>
      <c r="BE45" s="389"/>
    </row>
    <row r="46" spans="1:57" ht="12.75">
      <c r="A46" s="367">
        <f t="shared" si="11"/>
        <v>32</v>
      </c>
      <c r="B46" s="198" t="s">
        <v>61</v>
      </c>
      <c r="C46" s="62">
        <f t="shared" si="8"/>
        <v>0</v>
      </c>
      <c r="D46" s="63">
        <f t="shared" si="9"/>
        <v>30</v>
      </c>
      <c r="E46" s="64">
        <f t="shared" si="10"/>
        <v>15</v>
      </c>
      <c r="F46" s="65">
        <f t="shared" si="10"/>
        <v>0</v>
      </c>
      <c r="G46" s="65">
        <f t="shared" si="10"/>
        <v>0</v>
      </c>
      <c r="H46" s="66">
        <f t="shared" si="10"/>
        <v>15</v>
      </c>
      <c r="I46" s="186"/>
      <c r="J46" s="186"/>
      <c r="K46" s="186"/>
      <c r="L46" s="186"/>
      <c r="M46" s="187"/>
      <c r="N46" s="187"/>
      <c r="O46" s="188"/>
      <c r="P46" s="186"/>
      <c r="Q46" s="186"/>
      <c r="R46" s="186"/>
      <c r="S46" s="186"/>
      <c r="T46" s="187"/>
      <c r="U46" s="187"/>
      <c r="V46" s="189"/>
      <c r="W46" s="186"/>
      <c r="X46" s="186"/>
      <c r="Y46" s="186"/>
      <c r="Z46" s="186"/>
      <c r="AA46" s="190"/>
      <c r="AB46" s="190"/>
      <c r="AC46" s="188"/>
      <c r="AD46" s="199"/>
      <c r="AE46" s="200"/>
      <c r="AF46" s="191"/>
      <c r="AG46" s="186"/>
      <c r="AH46" s="190"/>
      <c r="AI46" s="190"/>
      <c r="AJ46" s="189"/>
      <c r="AK46" s="186">
        <v>1</v>
      </c>
      <c r="AL46" s="186"/>
      <c r="AM46" s="186"/>
      <c r="AN46" s="186">
        <v>1</v>
      </c>
      <c r="AO46" s="192">
        <v>2</v>
      </c>
      <c r="AP46" s="190"/>
      <c r="AQ46" s="188"/>
      <c r="AR46" s="91"/>
      <c r="AS46" s="91"/>
      <c r="AT46" s="91"/>
      <c r="AU46" s="91"/>
      <c r="AV46" s="92"/>
      <c r="AW46" s="92"/>
      <c r="AX46" s="194"/>
      <c r="AY46" s="195"/>
      <c r="AZ46" s="186"/>
      <c r="BA46" s="186"/>
      <c r="BB46" s="186"/>
      <c r="BC46" s="190"/>
      <c r="BD46" s="190"/>
      <c r="BE46" s="188"/>
    </row>
    <row r="47" spans="1:57" ht="12.75">
      <c r="A47" s="367">
        <f t="shared" si="11"/>
        <v>33</v>
      </c>
      <c r="B47" s="198" t="s">
        <v>62</v>
      </c>
      <c r="C47" s="62">
        <f t="shared" si="8"/>
        <v>1</v>
      </c>
      <c r="D47" s="63">
        <f t="shared" si="9"/>
        <v>30</v>
      </c>
      <c r="E47" s="64">
        <f t="shared" si="10"/>
        <v>15</v>
      </c>
      <c r="F47" s="65">
        <f t="shared" si="10"/>
        <v>0</v>
      </c>
      <c r="G47" s="65">
        <f t="shared" si="10"/>
        <v>15</v>
      </c>
      <c r="H47" s="66">
        <f t="shared" si="10"/>
        <v>0</v>
      </c>
      <c r="I47" s="186"/>
      <c r="J47" s="186"/>
      <c r="K47" s="186"/>
      <c r="L47" s="186"/>
      <c r="M47" s="187"/>
      <c r="N47" s="187"/>
      <c r="O47" s="188"/>
      <c r="P47" s="186"/>
      <c r="Q47" s="186"/>
      <c r="R47" s="186"/>
      <c r="S47" s="186"/>
      <c r="T47" s="187"/>
      <c r="U47" s="187"/>
      <c r="V47" s="189"/>
      <c r="W47" s="186"/>
      <c r="X47" s="186"/>
      <c r="Y47" s="186"/>
      <c r="Z47" s="186"/>
      <c r="AA47" s="190"/>
      <c r="AB47" s="190"/>
      <c r="AC47" s="188"/>
      <c r="AD47" s="199"/>
      <c r="AE47" s="200"/>
      <c r="AF47" s="191"/>
      <c r="AG47" s="186"/>
      <c r="AH47" s="190"/>
      <c r="AI47" s="190"/>
      <c r="AJ47" s="189"/>
      <c r="AK47" s="186">
        <v>1</v>
      </c>
      <c r="AL47" s="186"/>
      <c r="AM47" s="186">
        <v>1</v>
      </c>
      <c r="AN47" s="186"/>
      <c r="AO47" s="192">
        <v>5</v>
      </c>
      <c r="AP47" s="190"/>
      <c r="AQ47" s="201" t="s">
        <v>29</v>
      </c>
      <c r="AR47" s="91"/>
      <c r="AS47" s="91"/>
      <c r="AT47" s="91"/>
      <c r="AU47" s="91"/>
      <c r="AV47" s="92"/>
      <c r="AW47" s="92"/>
      <c r="AX47" s="194"/>
      <c r="AY47" s="195"/>
      <c r="AZ47" s="186"/>
      <c r="BA47" s="186"/>
      <c r="BB47" s="186"/>
      <c r="BC47" s="190"/>
      <c r="BD47" s="190"/>
      <c r="BE47" s="188"/>
    </row>
    <row r="48" spans="1:57" ht="12.75">
      <c r="A48" s="367">
        <f t="shared" si="11"/>
        <v>34</v>
      </c>
      <c r="B48" s="87" t="s">
        <v>63</v>
      </c>
      <c r="C48" s="62">
        <f t="shared" si="8"/>
        <v>0</v>
      </c>
      <c r="D48" s="63">
        <f t="shared" si="9"/>
        <v>30</v>
      </c>
      <c r="E48" s="64">
        <f t="shared" si="10"/>
        <v>15</v>
      </c>
      <c r="F48" s="65">
        <f t="shared" si="10"/>
        <v>0</v>
      </c>
      <c r="G48" s="65">
        <f t="shared" si="10"/>
        <v>15</v>
      </c>
      <c r="H48" s="66">
        <f t="shared" si="10"/>
        <v>0</v>
      </c>
      <c r="I48" s="173"/>
      <c r="J48" s="173"/>
      <c r="K48" s="173"/>
      <c r="L48" s="173"/>
      <c r="M48" s="81"/>
      <c r="N48" s="81"/>
      <c r="O48" s="174"/>
      <c r="P48" s="173"/>
      <c r="Q48" s="173"/>
      <c r="R48" s="173"/>
      <c r="S48" s="173"/>
      <c r="T48" s="81"/>
      <c r="U48" s="81"/>
      <c r="V48" s="175"/>
      <c r="W48" s="173"/>
      <c r="X48" s="173"/>
      <c r="Y48" s="173"/>
      <c r="Z48" s="173"/>
      <c r="AA48" s="181"/>
      <c r="AB48" s="181"/>
      <c r="AC48" s="174"/>
      <c r="AD48" s="196"/>
      <c r="AE48" s="197"/>
      <c r="AF48" s="173"/>
      <c r="AG48" s="173"/>
      <c r="AH48" s="181"/>
      <c r="AI48" s="181"/>
      <c r="AJ48" s="175"/>
      <c r="AK48" s="173">
        <v>1</v>
      </c>
      <c r="AL48" s="173"/>
      <c r="AM48" s="173">
        <v>1</v>
      </c>
      <c r="AN48" s="173"/>
      <c r="AO48" s="85">
        <v>3</v>
      </c>
      <c r="AP48" s="181"/>
      <c r="AQ48" s="174"/>
      <c r="AR48" s="79"/>
      <c r="AS48" s="79"/>
      <c r="AT48" s="79"/>
      <c r="AU48" s="79"/>
      <c r="AV48" s="84"/>
      <c r="AW48" s="84"/>
      <c r="AX48" s="83"/>
      <c r="AY48" s="182"/>
      <c r="AZ48" s="173"/>
      <c r="BA48" s="173"/>
      <c r="BB48" s="173"/>
      <c r="BC48" s="181"/>
      <c r="BD48" s="181"/>
      <c r="BE48" s="174"/>
    </row>
    <row r="49" spans="1:57" ht="12.75">
      <c r="A49" s="367">
        <f t="shared" si="11"/>
        <v>35</v>
      </c>
      <c r="B49" s="87" t="s">
        <v>64</v>
      </c>
      <c r="C49" s="62">
        <f t="shared" si="8"/>
        <v>0</v>
      </c>
      <c r="D49" s="63">
        <f t="shared" si="9"/>
        <v>30</v>
      </c>
      <c r="E49" s="64">
        <f t="shared" si="10"/>
        <v>15</v>
      </c>
      <c r="F49" s="65">
        <f t="shared" si="10"/>
        <v>0</v>
      </c>
      <c r="G49" s="65">
        <f t="shared" si="10"/>
        <v>15</v>
      </c>
      <c r="H49" s="66">
        <f t="shared" si="10"/>
        <v>0</v>
      </c>
      <c r="I49" s="65"/>
      <c r="J49" s="65"/>
      <c r="K49" s="65"/>
      <c r="L49" s="65"/>
      <c r="M49" s="67"/>
      <c r="N49" s="67"/>
      <c r="O49" s="68"/>
      <c r="P49" s="88"/>
      <c r="Q49" s="88"/>
      <c r="R49" s="88"/>
      <c r="S49" s="88"/>
      <c r="T49" s="67"/>
      <c r="U49" s="67"/>
      <c r="V49" s="70"/>
      <c r="W49" s="65"/>
      <c r="X49" s="65"/>
      <c r="Y49" s="65"/>
      <c r="Z49" s="65"/>
      <c r="AA49" s="74"/>
      <c r="AB49" s="74"/>
      <c r="AC49" s="68"/>
      <c r="AD49" s="89"/>
      <c r="AE49" s="89"/>
      <c r="AF49" s="65"/>
      <c r="AG49" s="65"/>
      <c r="AH49" s="74"/>
      <c r="AI49" s="74"/>
      <c r="AJ49" s="70"/>
      <c r="AK49" s="88">
        <v>1</v>
      </c>
      <c r="AL49" s="88"/>
      <c r="AM49" s="65">
        <v>1</v>
      </c>
      <c r="AN49" s="65"/>
      <c r="AO49" s="69">
        <v>3</v>
      </c>
      <c r="AP49" s="74"/>
      <c r="AQ49" s="68"/>
      <c r="AR49" s="88"/>
      <c r="AS49" s="88"/>
      <c r="AT49" s="88"/>
      <c r="AU49" s="88"/>
      <c r="AV49" s="69"/>
      <c r="AW49" s="74"/>
      <c r="AX49" s="70"/>
      <c r="AY49" s="90"/>
      <c r="AZ49" s="91"/>
      <c r="BA49" s="91"/>
      <c r="BB49" s="91"/>
      <c r="BC49" s="92"/>
      <c r="BD49" s="92"/>
      <c r="BE49" s="93"/>
    </row>
    <row r="50" spans="1:57" ht="12.75">
      <c r="A50" s="367">
        <f t="shared" si="11"/>
        <v>36</v>
      </c>
      <c r="B50" s="87" t="s">
        <v>65</v>
      </c>
      <c r="C50" s="62">
        <f t="shared" si="8"/>
        <v>1</v>
      </c>
      <c r="D50" s="113">
        <f t="shared" si="9"/>
        <v>30</v>
      </c>
      <c r="E50" s="114">
        <f t="shared" si="10"/>
        <v>15</v>
      </c>
      <c r="F50" s="115">
        <f t="shared" si="10"/>
        <v>0</v>
      </c>
      <c r="G50" s="115">
        <f t="shared" si="10"/>
        <v>15</v>
      </c>
      <c r="H50" s="116">
        <f t="shared" si="10"/>
        <v>0</v>
      </c>
      <c r="I50" s="65"/>
      <c r="J50" s="65"/>
      <c r="K50" s="65"/>
      <c r="L50" s="65"/>
      <c r="M50" s="67"/>
      <c r="N50" s="67"/>
      <c r="O50" s="71"/>
      <c r="P50" s="88"/>
      <c r="Q50" s="88"/>
      <c r="R50" s="88"/>
      <c r="S50" s="88"/>
      <c r="T50" s="67"/>
      <c r="U50" s="67"/>
      <c r="V50" s="70"/>
      <c r="W50" s="171"/>
      <c r="X50" s="171"/>
      <c r="Y50" s="171"/>
      <c r="Z50" s="171"/>
      <c r="AA50" s="172"/>
      <c r="AB50" s="172"/>
      <c r="AC50" s="68"/>
      <c r="AD50" s="65"/>
      <c r="AE50" s="65"/>
      <c r="AF50" s="65"/>
      <c r="AG50" s="65"/>
      <c r="AH50" s="69"/>
      <c r="AI50" s="74"/>
      <c r="AJ50" s="70"/>
      <c r="AK50" s="88"/>
      <c r="AL50" s="88"/>
      <c r="AM50" s="88"/>
      <c r="AN50" s="88"/>
      <c r="AO50" s="192"/>
      <c r="AP50" s="74"/>
      <c r="AQ50" s="68"/>
      <c r="AR50" s="88">
        <v>1</v>
      </c>
      <c r="AS50" s="88"/>
      <c r="AT50" s="88">
        <v>1</v>
      </c>
      <c r="AU50" s="88"/>
      <c r="AV50" s="192">
        <v>5</v>
      </c>
      <c r="AW50" s="74"/>
      <c r="AX50" s="70" t="s">
        <v>29</v>
      </c>
      <c r="AY50" s="169"/>
      <c r="AZ50" s="88"/>
      <c r="BA50" s="88"/>
      <c r="BB50" s="88"/>
      <c r="BC50" s="74"/>
      <c r="BD50" s="74"/>
      <c r="BE50" s="68"/>
    </row>
    <row r="51" spans="1:57" ht="12.75">
      <c r="A51" s="367">
        <f t="shared" si="11"/>
        <v>37</v>
      </c>
      <c r="B51" s="421" t="s">
        <v>66</v>
      </c>
      <c r="C51" s="62">
        <f t="shared" si="8"/>
        <v>0</v>
      </c>
      <c r="D51" s="63">
        <f t="shared" si="9"/>
        <v>15</v>
      </c>
      <c r="E51" s="64">
        <f t="shared" si="10"/>
        <v>0</v>
      </c>
      <c r="F51" s="65">
        <f t="shared" si="10"/>
        <v>0</v>
      </c>
      <c r="G51" s="65">
        <f t="shared" si="10"/>
        <v>0</v>
      </c>
      <c r="H51" s="66">
        <f t="shared" si="10"/>
        <v>15</v>
      </c>
      <c r="I51" s="173"/>
      <c r="J51" s="173"/>
      <c r="K51" s="173"/>
      <c r="L51" s="173"/>
      <c r="M51" s="81"/>
      <c r="N51" s="81"/>
      <c r="O51" s="174"/>
      <c r="P51" s="173"/>
      <c r="Q51" s="173"/>
      <c r="R51" s="173"/>
      <c r="S51" s="173"/>
      <c r="T51" s="81"/>
      <c r="U51" s="81"/>
      <c r="V51" s="175"/>
      <c r="W51" s="173"/>
      <c r="X51" s="173"/>
      <c r="Y51" s="173"/>
      <c r="Z51" s="173"/>
      <c r="AA51" s="181"/>
      <c r="AB51" s="181"/>
      <c r="AC51" s="174"/>
      <c r="AD51" s="196"/>
      <c r="AE51" s="197"/>
      <c r="AF51" s="173"/>
      <c r="AG51" s="173"/>
      <c r="AH51" s="181"/>
      <c r="AI51" s="181"/>
      <c r="AJ51" s="175"/>
      <c r="AK51" s="173"/>
      <c r="AL51" s="173"/>
      <c r="AM51" s="173"/>
      <c r="AN51" s="173"/>
      <c r="AO51" s="85"/>
      <c r="AP51" s="181"/>
      <c r="AQ51" s="174"/>
      <c r="AR51" s="79"/>
      <c r="AS51" s="79"/>
      <c r="AT51" s="79"/>
      <c r="AU51" s="397">
        <v>1</v>
      </c>
      <c r="AV51" s="192">
        <v>4</v>
      </c>
      <c r="AW51" s="84"/>
      <c r="AX51" s="83"/>
      <c r="AY51" s="182"/>
      <c r="AZ51" s="173"/>
      <c r="BA51" s="173"/>
      <c r="BB51" s="173"/>
      <c r="BC51" s="181"/>
      <c r="BD51" s="181"/>
      <c r="BE51" s="174"/>
    </row>
    <row r="52" spans="1:57" ht="12.75">
      <c r="A52" s="367">
        <f t="shared" si="11"/>
        <v>38</v>
      </c>
      <c r="B52" s="87" t="s">
        <v>67</v>
      </c>
      <c r="C52" s="62">
        <f t="shared" si="8"/>
        <v>0</v>
      </c>
      <c r="D52" s="63">
        <f t="shared" si="9"/>
        <v>30</v>
      </c>
      <c r="E52" s="64">
        <f t="shared" si="10"/>
        <v>15</v>
      </c>
      <c r="F52" s="65">
        <f t="shared" si="10"/>
        <v>0</v>
      </c>
      <c r="G52" s="65">
        <f t="shared" si="10"/>
        <v>15</v>
      </c>
      <c r="H52" s="66">
        <f t="shared" si="10"/>
        <v>0</v>
      </c>
      <c r="I52" s="173"/>
      <c r="J52" s="173"/>
      <c r="K52" s="173"/>
      <c r="L52" s="173"/>
      <c r="M52" s="81"/>
      <c r="N52" s="81"/>
      <c r="O52" s="174"/>
      <c r="P52" s="173"/>
      <c r="Q52" s="173"/>
      <c r="R52" s="173"/>
      <c r="S52" s="173"/>
      <c r="T52" s="81"/>
      <c r="U52" s="81"/>
      <c r="V52" s="175"/>
      <c r="W52" s="173"/>
      <c r="X52" s="173"/>
      <c r="Y52" s="173"/>
      <c r="Z52" s="173"/>
      <c r="AA52" s="181"/>
      <c r="AB52" s="181"/>
      <c r="AC52" s="174"/>
      <c r="AD52" s="196"/>
      <c r="AE52" s="197"/>
      <c r="AF52" s="173"/>
      <c r="AG52" s="173"/>
      <c r="AH52" s="181"/>
      <c r="AI52" s="181"/>
      <c r="AJ52" s="175"/>
      <c r="AK52" s="173"/>
      <c r="AL52" s="173"/>
      <c r="AM52" s="173"/>
      <c r="AN52" s="173"/>
      <c r="AO52" s="85"/>
      <c r="AP52" s="181"/>
      <c r="AQ52" s="174"/>
      <c r="AR52" s="79">
        <v>1</v>
      </c>
      <c r="AS52" s="79"/>
      <c r="AT52" s="79">
        <v>1</v>
      </c>
      <c r="AU52" s="79"/>
      <c r="AV52" s="192">
        <v>3</v>
      </c>
      <c r="AW52" s="84"/>
      <c r="AX52" s="83"/>
      <c r="AY52" s="182"/>
      <c r="AZ52" s="173"/>
      <c r="BA52" s="173"/>
      <c r="BB52" s="173"/>
      <c r="BC52" s="202"/>
      <c r="BD52" s="181"/>
      <c r="BE52" s="174"/>
    </row>
    <row r="53" spans="1:57" ht="12.75">
      <c r="A53" s="367">
        <f t="shared" si="11"/>
        <v>39</v>
      </c>
      <c r="B53" s="421" t="s">
        <v>68</v>
      </c>
      <c r="C53" s="62">
        <f t="shared" si="8"/>
        <v>0</v>
      </c>
      <c r="D53" s="63">
        <f t="shared" si="9"/>
        <v>15</v>
      </c>
      <c r="E53" s="64">
        <f t="shared" si="10"/>
        <v>0</v>
      </c>
      <c r="F53" s="65">
        <f t="shared" si="10"/>
        <v>0</v>
      </c>
      <c r="G53" s="65">
        <f t="shared" si="10"/>
        <v>0</v>
      </c>
      <c r="H53" s="66">
        <f t="shared" si="10"/>
        <v>15</v>
      </c>
      <c r="I53" s="173"/>
      <c r="J53" s="173"/>
      <c r="K53" s="173"/>
      <c r="L53" s="173"/>
      <c r="M53" s="81"/>
      <c r="N53" s="81"/>
      <c r="O53" s="174"/>
      <c r="P53" s="173"/>
      <c r="Q53" s="173"/>
      <c r="R53" s="173"/>
      <c r="S53" s="173"/>
      <c r="T53" s="81"/>
      <c r="U53" s="81"/>
      <c r="V53" s="175"/>
      <c r="W53" s="173"/>
      <c r="X53" s="173"/>
      <c r="Y53" s="173"/>
      <c r="Z53" s="173"/>
      <c r="AA53" s="181"/>
      <c r="AB53" s="181"/>
      <c r="AC53" s="174"/>
      <c r="AD53" s="196"/>
      <c r="AE53" s="197"/>
      <c r="AF53" s="173"/>
      <c r="AG53" s="173"/>
      <c r="AH53" s="181"/>
      <c r="AI53" s="181"/>
      <c r="AJ53" s="175"/>
      <c r="AK53" s="173"/>
      <c r="AL53" s="173"/>
      <c r="AM53" s="173"/>
      <c r="AN53" s="173"/>
      <c r="AO53" s="85"/>
      <c r="AP53" s="181"/>
      <c r="AQ53" s="174"/>
      <c r="AR53" s="79"/>
      <c r="AS53" s="79"/>
      <c r="AT53" s="79"/>
      <c r="AU53" s="397">
        <v>1</v>
      </c>
      <c r="AV53" s="84">
        <v>1</v>
      </c>
      <c r="AW53" s="84"/>
      <c r="AX53" s="83"/>
      <c r="AY53" s="182"/>
      <c r="AZ53" s="173"/>
      <c r="BA53" s="173"/>
      <c r="BB53" s="173"/>
      <c r="BC53" s="202"/>
      <c r="BD53" s="181"/>
      <c r="BE53" s="174"/>
    </row>
    <row r="54" spans="1:57" ht="12.75">
      <c r="A54" s="367">
        <f t="shared" si="11"/>
        <v>40</v>
      </c>
      <c r="B54" s="87" t="s">
        <v>69</v>
      </c>
      <c r="C54" s="62">
        <f t="shared" si="8"/>
        <v>1</v>
      </c>
      <c r="D54" s="63">
        <f t="shared" si="9"/>
        <v>60</v>
      </c>
      <c r="E54" s="64">
        <f t="shared" si="10"/>
        <v>30</v>
      </c>
      <c r="F54" s="65">
        <f t="shared" si="10"/>
        <v>0</v>
      </c>
      <c r="G54" s="65">
        <f t="shared" si="10"/>
        <v>30</v>
      </c>
      <c r="H54" s="66">
        <f t="shared" si="10"/>
        <v>0</v>
      </c>
      <c r="I54" s="173"/>
      <c r="J54" s="173"/>
      <c r="K54" s="173"/>
      <c r="L54" s="173"/>
      <c r="M54" s="81"/>
      <c r="N54" s="81"/>
      <c r="O54" s="174"/>
      <c r="P54" s="173"/>
      <c r="Q54" s="173"/>
      <c r="R54" s="173"/>
      <c r="S54" s="173"/>
      <c r="T54" s="81"/>
      <c r="U54" s="81"/>
      <c r="V54" s="175"/>
      <c r="W54" s="173"/>
      <c r="X54" s="173"/>
      <c r="Y54" s="173"/>
      <c r="Z54" s="173"/>
      <c r="AA54" s="181"/>
      <c r="AB54" s="181"/>
      <c r="AC54" s="174"/>
      <c r="AD54" s="196"/>
      <c r="AE54" s="197"/>
      <c r="AF54" s="173"/>
      <c r="AG54" s="173"/>
      <c r="AH54" s="181"/>
      <c r="AI54" s="181"/>
      <c r="AJ54" s="175"/>
      <c r="AK54" s="173"/>
      <c r="AL54" s="173"/>
      <c r="AM54" s="173"/>
      <c r="AN54" s="173"/>
      <c r="AO54" s="85"/>
      <c r="AP54" s="181"/>
      <c r="AQ54" s="174"/>
      <c r="AR54" s="79"/>
      <c r="AS54" s="79"/>
      <c r="AT54" s="79"/>
      <c r="AU54" s="79"/>
      <c r="AV54" s="84"/>
      <c r="AW54" s="84"/>
      <c r="AX54" s="83"/>
      <c r="AY54" s="182">
        <v>2</v>
      </c>
      <c r="AZ54" s="173"/>
      <c r="BA54" s="173">
        <v>2</v>
      </c>
      <c r="BB54" s="173"/>
      <c r="BC54" s="202">
        <v>4</v>
      </c>
      <c r="BD54" s="181"/>
      <c r="BE54" s="174" t="s">
        <v>29</v>
      </c>
    </row>
    <row r="55" spans="1:57" ht="12.75">
      <c r="A55" s="367">
        <f t="shared" si="11"/>
        <v>41</v>
      </c>
      <c r="B55" s="421" t="s">
        <v>115</v>
      </c>
      <c r="C55" s="62">
        <f>COUNTA(O55,V55,AC55,AJ55,AQ55,AX55,BE55)</f>
        <v>0</v>
      </c>
      <c r="D55" s="63">
        <f>SUM(I55:L55,P55:S55,W55:Z55,AD55:AG55,AK55:AN55,AR55:AU55,AY55:BB55,BF55:BI55)*15</f>
        <v>30</v>
      </c>
      <c r="E55" s="64">
        <f>SUM(I55,P55,W55,AD55,AK55,AR55,AY55,BF55)*15</f>
        <v>0</v>
      </c>
      <c r="F55" s="65">
        <f>SUM(J55,Q55,X55,AE55,AL55,AS55,AZ55,BG55)*15</f>
        <v>0</v>
      </c>
      <c r="G55" s="65">
        <f>SUM(K55,R55,Y55,AF55,AM55,AT55,BA55,BH55)*15</f>
        <v>0</v>
      </c>
      <c r="H55" s="66">
        <f>SUM(L55,S55,Z55,AG55,AN55,AU55,BB55,BI55)*15</f>
        <v>30</v>
      </c>
      <c r="I55" s="173"/>
      <c r="J55" s="173"/>
      <c r="K55" s="173"/>
      <c r="L55" s="173"/>
      <c r="M55" s="81"/>
      <c r="N55" s="81"/>
      <c r="O55" s="174"/>
      <c r="P55" s="173"/>
      <c r="Q55" s="173"/>
      <c r="R55" s="173"/>
      <c r="S55" s="173"/>
      <c r="T55" s="81"/>
      <c r="U55" s="81"/>
      <c r="V55" s="175"/>
      <c r="W55" s="173"/>
      <c r="X55" s="173"/>
      <c r="Y55" s="173"/>
      <c r="Z55" s="173"/>
      <c r="AA55" s="181"/>
      <c r="AB55" s="181"/>
      <c r="AC55" s="174"/>
      <c r="AD55" s="196"/>
      <c r="AE55" s="197"/>
      <c r="AF55" s="173"/>
      <c r="AG55" s="173"/>
      <c r="AH55" s="181"/>
      <c r="AI55" s="181"/>
      <c r="AJ55" s="175"/>
      <c r="AK55" s="173"/>
      <c r="AL55" s="173"/>
      <c r="AM55" s="173"/>
      <c r="AN55" s="173"/>
      <c r="AO55" s="85"/>
      <c r="AP55" s="181"/>
      <c r="AQ55" s="174"/>
      <c r="AR55" s="79"/>
      <c r="AS55" s="79"/>
      <c r="AT55" s="79"/>
      <c r="AU55" s="79"/>
      <c r="AV55" s="84"/>
      <c r="AW55" s="84"/>
      <c r="AX55" s="83"/>
      <c r="AY55" s="182"/>
      <c r="AZ55" s="173"/>
      <c r="BA55" s="173"/>
      <c r="BB55" s="398">
        <v>2</v>
      </c>
      <c r="BC55" s="202">
        <v>1</v>
      </c>
      <c r="BD55" s="181"/>
      <c r="BE55" s="174"/>
    </row>
    <row r="56" spans="1:57" ht="12.75">
      <c r="A56" s="367">
        <f t="shared" si="11"/>
        <v>42</v>
      </c>
      <c r="B56" s="87" t="s">
        <v>70</v>
      </c>
      <c r="C56" s="62">
        <f t="shared" si="8"/>
        <v>1</v>
      </c>
      <c r="D56" s="63">
        <f t="shared" si="9"/>
        <v>0</v>
      </c>
      <c r="E56" s="64">
        <f t="shared" si="10"/>
        <v>0</v>
      </c>
      <c r="F56" s="65">
        <f t="shared" si="10"/>
        <v>0</v>
      </c>
      <c r="G56" s="65">
        <f t="shared" si="10"/>
        <v>0</v>
      </c>
      <c r="H56" s="66">
        <f t="shared" si="10"/>
        <v>0</v>
      </c>
      <c r="I56" s="173"/>
      <c r="J56" s="173"/>
      <c r="K56" s="173"/>
      <c r="L56" s="173"/>
      <c r="M56" s="81"/>
      <c r="N56" s="81"/>
      <c r="O56" s="174"/>
      <c r="P56" s="173"/>
      <c r="Q56" s="173"/>
      <c r="R56" s="173"/>
      <c r="S56" s="173"/>
      <c r="T56" s="81"/>
      <c r="U56" s="81"/>
      <c r="V56" s="175"/>
      <c r="W56" s="173"/>
      <c r="X56" s="173"/>
      <c r="Y56" s="173"/>
      <c r="Z56" s="173"/>
      <c r="AA56" s="181"/>
      <c r="AB56" s="181"/>
      <c r="AC56" s="174"/>
      <c r="AD56" s="196"/>
      <c r="AE56" s="197"/>
      <c r="AF56" s="173"/>
      <c r="AG56" s="173"/>
      <c r="AH56" s="181"/>
      <c r="AI56" s="181"/>
      <c r="AJ56" s="175"/>
      <c r="AK56" s="173"/>
      <c r="AL56" s="173"/>
      <c r="AM56" s="173"/>
      <c r="AN56" s="173"/>
      <c r="AO56" s="85"/>
      <c r="AP56" s="181"/>
      <c r="AQ56" s="174"/>
      <c r="AR56" s="79"/>
      <c r="AS56" s="79"/>
      <c r="AT56" s="79"/>
      <c r="AU56" s="79"/>
      <c r="AV56" s="84"/>
      <c r="AW56" s="84"/>
      <c r="AX56" s="83"/>
      <c r="AY56" s="182"/>
      <c r="AZ56" s="173"/>
      <c r="BA56" s="173"/>
      <c r="BB56" s="173"/>
      <c r="BC56" s="202">
        <v>10</v>
      </c>
      <c r="BD56" s="181"/>
      <c r="BE56" s="174" t="s">
        <v>29</v>
      </c>
    </row>
    <row r="57" spans="1:57" ht="12.75">
      <c r="A57" s="367">
        <f t="shared" si="11"/>
        <v>43</v>
      </c>
      <c r="B57" s="87" t="s">
        <v>71</v>
      </c>
      <c r="C57" s="62">
        <f t="shared" si="8"/>
        <v>0</v>
      </c>
      <c r="D57" s="63">
        <f t="shared" si="9"/>
        <v>0</v>
      </c>
      <c r="E57" s="64">
        <f t="shared" si="10"/>
        <v>0</v>
      </c>
      <c r="F57" s="65">
        <f t="shared" si="10"/>
        <v>0</v>
      </c>
      <c r="G57" s="65">
        <f t="shared" si="10"/>
        <v>0</v>
      </c>
      <c r="H57" s="66">
        <f t="shared" si="10"/>
        <v>0</v>
      </c>
      <c r="I57" s="173"/>
      <c r="J57" s="173"/>
      <c r="K57" s="173"/>
      <c r="L57" s="173"/>
      <c r="M57" s="81"/>
      <c r="N57" s="81"/>
      <c r="O57" s="174"/>
      <c r="P57" s="173"/>
      <c r="Q57" s="173"/>
      <c r="R57" s="173"/>
      <c r="S57" s="173"/>
      <c r="T57" s="81"/>
      <c r="U57" s="81"/>
      <c r="V57" s="175"/>
      <c r="W57" s="173"/>
      <c r="X57" s="173"/>
      <c r="Y57" s="173"/>
      <c r="Z57" s="173"/>
      <c r="AA57" s="181"/>
      <c r="AB57" s="181"/>
      <c r="AC57" s="174"/>
      <c r="AD57" s="196"/>
      <c r="AE57" s="197"/>
      <c r="AF57" s="173"/>
      <c r="AG57" s="173"/>
      <c r="AH57" s="181"/>
      <c r="AI57" s="181"/>
      <c r="AJ57" s="175"/>
      <c r="AK57" s="173"/>
      <c r="AL57" s="173"/>
      <c r="AM57" s="173"/>
      <c r="AN57" s="173"/>
      <c r="AO57" s="85"/>
      <c r="AP57" s="181"/>
      <c r="AQ57" s="174"/>
      <c r="AR57" s="79"/>
      <c r="AS57" s="79"/>
      <c r="AT57" s="79"/>
      <c r="AU57" s="79"/>
      <c r="AV57" s="84"/>
      <c r="AW57" s="84"/>
      <c r="AX57" s="83"/>
      <c r="AY57" s="182"/>
      <c r="AZ57" s="173"/>
      <c r="BA57" s="173"/>
      <c r="BB57" s="173"/>
      <c r="BC57" s="202">
        <v>10</v>
      </c>
      <c r="BD57" s="181"/>
      <c r="BE57" s="174"/>
    </row>
    <row r="58" spans="1:57" ht="13.5" thickBot="1">
      <c r="A58" s="367">
        <f t="shared" si="11"/>
        <v>44</v>
      </c>
      <c r="B58" s="203" t="s">
        <v>72</v>
      </c>
      <c r="C58" s="95">
        <f t="shared" si="8"/>
        <v>1</v>
      </c>
      <c r="D58" s="45">
        <f t="shared" si="9"/>
        <v>0</v>
      </c>
      <c r="E58" s="44">
        <f t="shared" si="10"/>
        <v>0</v>
      </c>
      <c r="F58" s="96">
        <f t="shared" si="10"/>
        <v>0</v>
      </c>
      <c r="G58" s="96">
        <f t="shared" si="10"/>
        <v>0</v>
      </c>
      <c r="H58" s="97">
        <f t="shared" si="10"/>
        <v>0</v>
      </c>
      <c r="I58" s="204"/>
      <c r="J58" s="204"/>
      <c r="K58" s="204"/>
      <c r="L58" s="204"/>
      <c r="M58" s="205"/>
      <c r="N58" s="205"/>
      <c r="O58" s="206"/>
      <c r="P58" s="204"/>
      <c r="Q58" s="204"/>
      <c r="R58" s="204"/>
      <c r="S58" s="204"/>
      <c r="T58" s="205"/>
      <c r="U58" s="205"/>
      <c r="V58" s="207"/>
      <c r="W58" s="204"/>
      <c r="X58" s="204"/>
      <c r="Y58" s="204"/>
      <c r="Z58" s="204"/>
      <c r="AA58" s="208"/>
      <c r="AB58" s="208"/>
      <c r="AC58" s="206"/>
      <c r="AD58" s="209"/>
      <c r="AE58" s="210"/>
      <c r="AF58" s="204"/>
      <c r="AG58" s="204"/>
      <c r="AH58" s="208"/>
      <c r="AI58" s="208"/>
      <c r="AJ58" s="207"/>
      <c r="AK58" s="204"/>
      <c r="AL58" s="204"/>
      <c r="AM58" s="204"/>
      <c r="AN58" s="204"/>
      <c r="AO58" s="211"/>
      <c r="AP58" s="208"/>
      <c r="AQ58" s="206"/>
      <c r="AR58" s="212"/>
      <c r="AS58" s="212"/>
      <c r="AT58" s="212"/>
      <c r="AU58" s="212"/>
      <c r="AV58" s="213"/>
      <c r="AW58" s="213"/>
      <c r="AX58" s="214"/>
      <c r="AY58" s="215"/>
      <c r="AZ58" s="204"/>
      <c r="BA58" s="204"/>
      <c r="BB58" s="204"/>
      <c r="BC58" s="216">
        <v>5</v>
      </c>
      <c r="BD58" s="208"/>
      <c r="BE58" s="206" t="s">
        <v>29</v>
      </c>
    </row>
    <row r="59" spans="1:57" ht="13.5" thickBot="1">
      <c r="A59" s="404" t="s">
        <v>119</v>
      </c>
      <c r="B59" s="40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409"/>
      <c r="N59" s="409"/>
      <c r="O59" s="110"/>
      <c r="P59" s="33"/>
      <c r="Q59" s="33"/>
      <c r="R59" s="33"/>
      <c r="S59" s="33"/>
      <c r="T59" s="409"/>
      <c r="U59" s="409"/>
      <c r="V59" s="110"/>
      <c r="W59" s="33"/>
      <c r="X59" s="33"/>
      <c r="Y59" s="33"/>
      <c r="Z59" s="33"/>
      <c r="AA59" s="410"/>
      <c r="AB59" s="410"/>
      <c r="AC59" s="110"/>
      <c r="AD59" s="33"/>
      <c r="AE59" s="33"/>
      <c r="AF59" s="33"/>
      <c r="AG59" s="33"/>
      <c r="AH59" s="410"/>
      <c r="AI59" s="410"/>
      <c r="AJ59" s="110"/>
      <c r="AK59" s="33"/>
      <c r="AL59" s="33"/>
      <c r="AM59" s="33"/>
      <c r="AN59" s="33"/>
      <c r="AO59" s="407"/>
      <c r="AP59" s="407" t="e">
        <f>AP10+AP18+AP28+#REF!</f>
        <v>#REF!</v>
      </c>
      <c r="AQ59" s="109"/>
      <c r="AR59" s="237"/>
      <c r="AS59" s="237"/>
      <c r="AT59" s="237"/>
      <c r="AU59" s="237"/>
      <c r="AV59" s="407"/>
      <c r="AW59" s="407" t="e">
        <f>AW10+AW18+AW28+#REF!</f>
        <v>#REF!</v>
      </c>
      <c r="AX59" s="109"/>
      <c r="AY59" s="237"/>
      <c r="AZ59" s="237"/>
      <c r="BA59" s="237"/>
      <c r="BB59" s="237"/>
      <c r="BC59" s="407"/>
      <c r="BD59" s="407"/>
      <c r="BE59" s="407"/>
    </row>
    <row r="60" spans="1:57" ht="13.5" customHeight="1" thickBot="1">
      <c r="A60" s="359" t="s">
        <v>100</v>
      </c>
      <c r="B60" s="365" t="s">
        <v>99</v>
      </c>
      <c r="C60" s="56"/>
      <c r="D60" s="57">
        <f>SUM(D61:D66)</f>
        <v>180</v>
      </c>
      <c r="E60" s="56"/>
      <c r="F60" s="56"/>
      <c r="G60" s="56"/>
      <c r="H60" s="56"/>
      <c r="I60" s="58"/>
      <c r="J60" s="58"/>
      <c r="K60" s="58"/>
      <c r="L60" s="58"/>
      <c r="M60" s="59">
        <f>SUM(M61:M66)</f>
        <v>0</v>
      </c>
      <c r="N60" s="59">
        <f>SUM(N61:N66)</f>
        <v>0</v>
      </c>
      <c r="O60" s="58"/>
      <c r="P60" s="58"/>
      <c r="Q60" s="58"/>
      <c r="R60" s="58"/>
      <c r="S60" s="58"/>
      <c r="T60" s="59">
        <f>SUM(T61:T66)</f>
        <v>0</v>
      </c>
      <c r="U60" s="59">
        <f>SUM(U61:U66)</f>
        <v>0</v>
      </c>
      <c r="V60" s="58"/>
      <c r="W60" s="58"/>
      <c r="X60" s="58"/>
      <c r="Y60" s="58"/>
      <c r="Z60" s="58"/>
      <c r="AA60" s="59">
        <f>SUM(AA61:AA66)</f>
        <v>0</v>
      </c>
      <c r="AB60" s="59">
        <f>SUM(AB61:AB66)</f>
        <v>0</v>
      </c>
      <c r="AC60" s="58"/>
      <c r="AD60" s="58"/>
      <c r="AE60" s="58"/>
      <c r="AF60" s="58"/>
      <c r="AG60" s="58"/>
      <c r="AH60" s="59">
        <f>SUM(AH61:AH66)</f>
        <v>0</v>
      </c>
      <c r="AI60" s="59">
        <f>SUM(AI61:AI66)</f>
        <v>0</v>
      </c>
      <c r="AJ60" s="58"/>
      <c r="AK60" s="58"/>
      <c r="AL60" s="58"/>
      <c r="AM60" s="58"/>
      <c r="AN60" s="58"/>
      <c r="AO60" s="59">
        <f>SUM(AO61:AO66)</f>
        <v>14</v>
      </c>
      <c r="AP60" s="59">
        <f>SUM(AP61:AP66)</f>
        <v>0</v>
      </c>
      <c r="AQ60" s="58"/>
      <c r="AR60" s="58"/>
      <c r="AS60" s="58"/>
      <c r="AT60" s="58"/>
      <c r="AU60" s="58"/>
      <c r="AV60" s="59">
        <f>SUM(AV61:AV66)</f>
        <v>12</v>
      </c>
      <c r="AW60" s="59">
        <f>SUM(AW61:AW66)</f>
        <v>0</v>
      </c>
      <c r="AX60" s="58"/>
      <c r="AY60" s="58"/>
      <c r="AZ60" s="58"/>
      <c r="BA60" s="58"/>
      <c r="BB60" s="58"/>
      <c r="BC60" s="59">
        <f>SUM(BC61:BC66)</f>
        <v>0</v>
      </c>
      <c r="BD60" s="59">
        <f>SUM(BD61:BD66)</f>
        <v>0</v>
      </c>
      <c r="BE60" s="221"/>
    </row>
    <row r="61" spans="1:57" ht="12.75">
      <c r="A61" s="168">
        <v>1</v>
      </c>
      <c r="B61" s="238" t="s">
        <v>104</v>
      </c>
      <c r="C61" s="62">
        <f aca="true" t="shared" si="12" ref="C61:C66">COUNTA(O61,V61,AC61,AJ61,AQ61,AX61,BE61)</f>
        <v>1</v>
      </c>
      <c r="D61" s="63">
        <f aca="true" t="shared" si="13" ref="D61:D66">SUM(I61:L61,P61:S61,W61:Z61,AD61:AG61,AK61:AN61,AR61:AU61,AY61:BB61,BF61:BI61)*15</f>
        <v>15</v>
      </c>
      <c r="E61" s="64">
        <f aca="true" t="shared" si="14" ref="E61:H66">SUM(I61,P61,W61,AD61,AK61,AR61,AY61,BF61)*15</f>
        <v>15</v>
      </c>
      <c r="F61" s="65">
        <f t="shared" si="14"/>
        <v>0</v>
      </c>
      <c r="G61" s="65">
        <f t="shared" si="14"/>
        <v>0</v>
      </c>
      <c r="H61" s="66">
        <f t="shared" si="14"/>
        <v>0</v>
      </c>
      <c r="I61" s="65"/>
      <c r="J61" s="65"/>
      <c r="K61" s="65"/>
      <c r="L61" s="65"/>
      <c r="M61" s="67"/>
      <c r="N61" s="67"/>
      <c r="O61" s="68"/>
      <c r="P61" s="65"/>
      <c r="Q61" s="65"/>
      <c r="R61" s="65"/>
      <c r="S61" s="65"/>
      <c r="T61" s="67"/>
      <c r="U61" s="67"/>
      <c r="V61" s="70"/>
      <c r="W61" s="65"/>
      <c r="X61" s="65"/>
      <c r="Y61" s="65"/>
      <c r="Z61" s="65"/>
      <c r="AA61" s="74"/>
      <c r="AB61" s="74"/>
      <c r="AC61" s="68"/>
      <c r="AD61" s="65"/>
      <c r="AE61" s="65"/>
      <c r="AF61" s="88"/>
      <c r="AG61" s="222"/>
      <c r="AH61" s="223"/>
      <c r="AI61" s="223"/>
      <c r="AJ61" s="70"/>
      <c r="AK61" s="224">
        <v>1</v>
      </c>
      <c r="AL61" s="65"/>
      <c r="AM61" s="65"/>
      <c r="AN61" s="65"/>
      <c r="AO61" s="69">
        <v>4</v>
      </c>
      <c r="AP61" s="74"/>
      <c r="AQ61" s="71" t="s">
        <v>29</v>
      </c>
      <c r="AR61" s="65"/>
      <c r="AS61" s="65"/>
      <c r="AT61" s="88"/>
      <c r="AU61" s="65"/>
      <c r="AV61" s="69"/>
      <c r="AW61" s="74"/>
      <c r="AX61" s="70"/>
      <c r="AY61" s="169"/>
      <c r="AZ61" s="222"/>
      <c r="BA61" s="65"/>
      <c r="BB61" s="65"/>
      <c r="BC61" s="74"/>
      <c r="BD61" s="74"/>
      <c r="BE61" s="68"/>
    </row>
    <row r="62" spans="1:57" ht="12.75">
      <c r="A62" s="168">
        <v>2</v>
      </c>
      <c r="B62" s="238" t="s">
        <v>105</v>
      </c>
      <c r="C62" s="62">
        <f t="shared" si="12"/>
        <v>1</v>
      </c>
      <c r="D62" s="63">
        <f t="shared" si="13"/>
        <v>30</v>
      </c>
      <c r="E62" s="64">
        <f t="shared" si="14"/>
        <v>15</v>
      </c>
      <c r="F62" s="65">
        <f t="shared" si="14"/>
        <v>0</v>
      </c>
      <c r="G62" s="65">
        <f t="shared" si="14"/>
        <v>15</v>
      </c>
      <c r="H62" s="66">
        <f t="shared" si="14"/>
        <v>0</v>
      </c>
      <c r="I62" s="65"/>
      <c r="J62" s="65"/>
      <c r="K62" s="65"/>
      <c r="L62" s="65"/>
      <c r="M62" s="67"/>
      <c r="N62" s="67"/>
      <c r="O62" s="68"/>
      <c r="P62" s="65"/>
      <c r="Q62" s="65"/>
      <c r="R62" s="65"/>
      <c r="S62" s="65"/>
      <c r="T62" s="67"/>
      <c r="U62" s="67"/>
      <c r="V62" s="70"/>
      <c r="W62" s="65"/>
      <c r="X62" s="65"/>
      <c r="Y62" s="65"/>
      <c r="Z62" s="65"/>
      <c r="AA62" s="74"/>
      <c r="AB62" s="74"/>
      <c r="AC62" s="68"/>
      <c r="AD62" s="65"/>
      <c r="AE62" s="65"/>
      <c r="AF62" s="88"/>
      <c r="AG62" s="222"/>
      <c r="AH62" s="223"/>
      <c r="AI62" s="223"/>
      <c r="AJ62" s="70"/>
      <c r="AK62" s="224"/>
      <c r="AL62" s="65"/>
      <c r="AM62" s="65"/>
      <c r="AN62" s="65"/>
      <c r="AO62" s="69"/>
      <c r="AP62" s="74"/>
      <c r="AQ62" s="68"/>
      <c r="AR62" s="65">
        <v>1</v>
      </c>
      <c r="AS62" s="65"/>
      <c r="AT62" s="88">
        <v>1</v>
      </c>
      <c r="AU62" s="65"/>
      <c r="AV62" s="69">
        <v>4</v>
      </c>
      <c r="AW62" s="74"/>
      <c r="AX62" s="72" t="s">
        <v>29</v>
      </c>
      <c r="AY62" s="169"/>
      <c r="AZ62" s="222"/>
      <c r="BA62" s="65"/>
      <c r="BB62" s="65"/>
      <c r="BC62" s="74"/>
      <c r="BD62" s="74"/>
      <c r="BE62" s="68"/>
    </row>
    <row r="63" spans="1:57" s="225" customFormat="1" ht="12.75">
      <c r="A63" s="168">
        <v>3</v>
      </c>
      <c r="B63" s="238" t="s">
        <v>106</v>
      </c>
      <c r="C63" s="62">
        <f t="shared" si="12"/>
        <v>1</v>
      </c>
      <c r="D63" s="63">
        <f t="shared" si="13"/>
        <v>45</v>
      </c>
      <c r="E63" s="64">
        <f t="shared" si="14"/>
        <v>15</v>
      </c>
      <c r="F63" s="65">
        <f t="shared" si="14"/>
        <v>0</v>
      </c>
      <c r="G63" s="65">
        <f t="shared" si="14"/>
        <v>30</v>
      </c>
      <c r="H63" s="66">
        <f t="shared" si="14"/>
        <v>0</v>
      </c>
      <c r="I63" s="65"/>
      <c r="J63" s="65"/>
      <c r="K63" s="65"/>
      <c r="L63" s="65"/>
      <c r="M63" s="74"/>
      <c r="N63" s="74"/>
      <c r="O63" s="68"/>
      <c r="P63" s="65"/>
      <c r="Q63" s="65"/>
      <c r="R63" s="65"/>
      <c r="S63" s="65"/>
      <c r="T63" s="74"/>
      <c r="U63" s="74"/>
      <c r="V63" s="70"/>
      <c r="W63" s="65"/>
      <c r="X63" s="65"/>
      <c r="Y63" s="65"/>
      <c r="Z63" s="65"/>
      <c r="AA63" s="74"/>
      <c r="AB63" s="74"/>
      <c r="AC63" s="68"/>
      <c r="AD63" s="65"/>
      <c r="AE63" s="65"/>
      <c r="AF63" s="88"/>
      <c r="AG63" s="222"/>
      <c r="AH63" s="223"/>
      <c r="AI63" s="223"/>
      <c r="AJ63" s="70"/>
      <c r="AK63" s="224">
        <v>1</v>
      </c>
      <c r="AL63" s="65"/>
      <c r="AM63" s="65">
        <v>2</v>
      </c>
      <c r="AN63" s="65"/>
      <c r="AO63" s="172">
        <v>5</v>
      </c>
      <c r="AP63" s="74"/>
      <c r="AQ63" s="71" t="s">
        <v>29</v>
      </c>
      <c r="AR63" s="65"/>
      <c r="AS63" s="65"/>
      <c r="AT63" s="88"/>
      <c r="AU63" s="65"/>
      <c r="AV63" s="172"/>
      <c r="AW63" s="74"/>
      <c r="AX63" s="70"/>
      <c r="AY63" s="169"/>
      <c r="AZ63" s="222"/>
      <c r="BA63" s="65"/>
      <c r="BB63" s="65"/>
      <c r="BC63" s="74"/>
      <c r="BD63" s="74"/>
      <c r="BE63" s="68"/>
    </row>
    <row r="64" spans="1:57" ht="12.75">
      <c r="A64" s="168">
        <v>4</v>
      </c>
      <c r="B64" s="238" t="s">
        <v>107</v>
      </c>
      <c r="C64" s="62">
        <f t="shared" si="12"/>
        <v>0</v>
      </c>
      <c r="D64" s="63">
        <f t="shared" si="13"/>
        <v>30</v>
      </c>
      <c r="E64" s="64">
        <f t="shared" si="14"/>
        <v>0</v>
      </c>
      <c r="F64" s="65">
        <f t="shared" si="14"/>
        <v>0</v>
      </c>
      <c r="G64" s="65">
        <f t="shared" si="14"/>
        <v>30</v>
      </c>
      <c r="H64" s="66">
        <f t="shared" si="14"/>
        <v>0</v>
      </c>
      <c r="I64" s="65"/>
      <c r="J64" s="65"/>
      <c r="K64" s="65"/>
      <c r="L64" s="65"/>
      <c r="M64" s="67"/>
      <c r="N64" s="67"/>
      <c r="O64" s="68"/>
      <c r="P64" s="65"/>
      <c r="Q64" s="65"/>
      <c r="R64" s="65"/>
      <c r="S64" s="65"/>
      <c r="T64" s="67"/>
      <c r="U64" s="67"/>
      <c r="V64" s="70"/>
      <c r="W64" s="65"/>
      <c r="X64" s="65"/>
      <c r="Y64" s="65"/>
      <c r="Z64" s="65"/>
      <c r="AA64" s="74"/>
      <c r="AB64" s="74"/>
      <c r="AC64" s="68"/>
      <c r="AD64" s="65"/>
      <c r="AE64" s="65"/>
      <c r="AF64" s="88"/>
      <c r="AG64" s="222"/>
      <c r="AH64" s="223"/>
      <c r="AI64" s="223"/>
      <c r="AJ64" s="70"/>
      <c r="AK64" s="224"/>
      <c r="AL64" s="65"/>
      <c r="AM64" s="65"/>
      <c r="AN64" s="65"/>
      <c r="AO64" s="69"/>
      <c r="AP64" s="74"/>
      <c r="AQ64" s="68"/>
      <c r="AR64" s="65"/>
      <c r="AS64" s="65"/>
      <c r="AT64" s="88">
        <v>2</v>
      </c>
      <c r="AU64" s="65"/>
      <c r="AV64" s="69">
        <v>4</v>
      </c>
      <c r="AW64" s="74"/>
      <c r="AX64" s="72"/>
      <c r="AY64" s="169"/>
      <c r="AZ64" s="222"/>
      <c r="BA64" s="65"/>
      <c r="BB64" s="65"/>
      <c r="BC64" s="74"/>
      <c r="BD64" s="74"/>
      <c r="BE64" s="68"/>
    </row>
    <row r="65" spans="1:57" ht="12.75">
      <c r="A65" s="168">
        <v>5</v>
      </c>
      <c r="B65" s="112" t="s">
        <v>108</v>
      </c>
      <c r="C65" s="62">
        <f t="shared" si="12"/>
        <v>0</v>
      </c>
      <c r="D65" s="63">
        <f t="shared" si="13"/>
        <v>30</v>
      </c>
      <c r="E65" s="64">
        <f t="shared" si="14"/>
        <v>0</v>
      </c>
      <c r="F65" s="65">
        <f t="shared" si="14"/>
        <v>0</v>
      </c>
      <c r="G65" s="65">
        <f t="shared" si="14"/>
        <v>0</v>
      </c>
      <c r="H65" s="66">
        <f t="shared" si="14"/>
        <v>30</v>
      </c>
      <c r="I65" s="65"/>
      <c r="J65" s="65"/>
      <c r="K65" s="65"/>
      <c r="L65" s="65"/>
      <c r="M65" s="67"/>
      <c r="N65" s="67"/>
      <c r="O65" s="68"/>
      <c r="P65" s="65"/>
      <c r="Q65" s="65"/>
      <c r="R65" s="65"/>
      <c r="S65" s="65"/>
      <c r="T65" s="67"/>
      <c r="U65" s="67"/>
      <c r="V65" s="70"/>
      <c r="W65" s="65"/>
      <c r="X65" s="65"/>
      <c r="Y65" s="65"/>
      <c r="Z65" s="65"/>
      <c r="AA65" s="74"/>
      <c r="AB65" s="74"/>
      <c r="AC65" s="68"/>
      <c r="AD65" s="65"/>
      <c r="AE65" s="65"/>
      <c r="AF65" s="88"/>
      <c r="AG65" s="222"/>
      <c r="AH65" s="223"/>
      <c r="AI65" s="223"/>
      <c r="AJ65" s="70"/>
      <c r="AK65" s="224"/>
      <c r="AL65" s="65"/>
      <c r="AM65" s="65"/>
      <c r="AN65" s="65">
        <v>2</v>
      </c>
      <c r="AO65" s="69">
        <v>5</v>
      </c>
      <c r="AP65" s="74"/>
      <c r="AQ65" s="71"/>
      <c r="AR65" s="65"/>
      <c r="AS65" s="65"/>
      <c r="AT65" s="88"/>
      <c r="AU65" s="65"/>
      <c r="AV65" s="69"/>
      <c r="AW65" s="74"/>
      <c r="AX65" s="70"/>
      <c r="AY65" s="169"/>
      <c r="AZ65" s="222"/>
      <c r="BA65" s="65"/>
      <c r="BB65" s="65"/>
      <c r="BC65" s="74"/>
      <c r="BD65" s="74"/>
      <c r="BE65" s="68"/>
    </row>
    <row r="66" spans="1:57" ht="13.5" thickBot="1">
      <c r="A66" s="239">
        <v>6</v>
      </c>
      <c r="B66" s="240" t="s">
        <v>109</v>
      </c>
      <c r="C66" s="95">
        <f t="shared" si="12"/>
        <v>0</v>
      </c>
      <c r="D66" s="45">
        <f t="shared" si="13"/>
        <v>30</v>
      </c>
      <c r="E66" s="44">
        <f t="shared" si="14"/>
        <v>0</v>
      </c>
      <c r="F66" s="96">
        <f t="shared" si="14"/>
        <v>0</v>
      </c>
      <c r="G66" s="96">
        <f t="shared" si="14"/>
        <v>0</v>
      </c>
      <c r="H66" s="97">
        <f t="shared" si="14"/>
        <v>30</v>
      </c>
      <c r="I66" s="96"/>
      <c r="J66" s="96"/>
      <c r="K66" s="96"/>
      <c r="L66" s="96"/>
      <c r="M66" s="231"/>
      <c r="N66" s="231"/>
      <c r="O66" s="99"/>
      <c r="P66" s="96"/>
      <c r="Q66" s="96"/>
      <c r="R66" s="96"/>
      <c r="S66" s="96"/>
      <c r="T66" s="231"/>
      <c r="U66" s="231"/>
      <c r="V66" s="100"/>
      <c r="W66" s="96"/>
      <c r="X66" s="96"/>
      <c r="Y66" s="96"/>
      <c r="Z66" s="96"/>
      <c r="AA66" s="101"/>
      <c r="AB66" s="101"/>
      <c r="AC66" s="99"/>
      <c r="AD66" s="96"/>
      <c r="AE66" s="96"/>
      <c r="AF66" s="232"/>
      <c r="AG66" s="233"/>
      <c r="AH66" s="234"/>
      <c r="AI66" s="234"/>
      <c r="AJ66" s="100"/>
      <c r="AK66" s="366"/>
      <c r="AL66" s="96"/>
      <c r="AM66" s="96"/>
      <c r="AN66" s="96"/>
      <c r="AO66" s="98"/>
      <c r="AP66" s="101"/>
      <c r="AQ66" s="99"/>
      <c r="AR66" s="96"/>
      <c r="AS66" s="96"/>
      <c r="AT66" s="232"/>
      <c r="AU66" s="96">
        <v>2</v>
      </c>
      <c r="AV66" s="98">
        <v>4</v>
      </c>
      <c r="AW66" s="101"/>
      <c r="AX66" s="100"/>
      <c r="AY66" s="236"/>
      <c r="AZ66" s="233"/>
      <c r="BA66" s="96"/>
      <c r="BB66" s="96"/>
      <c r="BC66" s="101"/>
      <c r="BD66" s="101"/>
      <c r="BE66" s="99"/>
    </row>
    <row r="67" spans="1:57" ht="12.75">
      <c r="A67" s="256"/>
      <c r="B67" s="257" t="s">
        <v>84</v>
      </c>
      <c r="C67" s="241">
        <f>SUM(M67:BE67)</f>
        <v>210</v>
      </c>
      <c r="D67" s="33"/>
      <c r="E67" s="33"/>
      <c r="F67" s="33"/>
      <c r="G67" s="33"/>
      <c r="H67" s="33"/>
      <c r="I67" s="33"/>
      <c r="J67" s="33"/>
      <c r="K67" s="33"/>
      <c r="L67" s="33"/>
      <c r="M67" s="258">
        <f>M9+M17+M27+M60</f>
        <v>30</v>
      </c>
      <c r="N67" s="258"/>
      <c r="O67" s="110"/>
      <c r="P67" s="33"/>
      <c r="Q67" s="33"/>
      <c r="R67" s="33"/>
      <c r="S67" s="33"/>
      <c r="T67" s="258">
        <f>T9+T17+T27+T60</f>
        <v>30</v>
      </c>
      <c r="U67" s="258"/>
      <c r="V67" s="110"/>
      <c r="W67" s="33"/>
      <c r="X67" s="33"/>
      <c r="Y67" s="33"/>
      <c r="Z67" s="33"/>
      <c r="AA67" s="258">
        <f>AA9+AA17+AA27+AA60</f>
        <v>30</v>
      </c>
      <c r="AB67" s="258"/>
      <c r="AC67" s="110"/>
      <c r="AD67" s="33"/>
      <c r="AE67" s="33"/>
      <c r="AF67" s="33"/>
      <c r="AG67" s="33"/>
      <c r="AH67" s="258">
        <f>AH9+AH17+AH27+AH60</f>
        <v>30</v>
      </c>
      <c r="AI67" s="258"/>
      <c r="AJ67" s="110"/>
      <c r="AK67" s="33"/>
      <c r="AL67" s="33"/>
      <c r="AM67" s="33"/>
      <c r="AN67" s="33"/>
      <c r="AO67" s="258">
        <f>SUM(AO9+AO17+AO27+AO60)</f>
        <v>30</v>
      </c>
      <c r="AP67" s="258"/>
      <c r="AQ67" s="259"/>
      <c r="AR67" s="237"/>
      <c r="AS67" s="237"/>
      <c r="AT67" s="237"/>
      <c r="AU67" s="237"/>
      <c r="AV67" s="258">
        <f>SUM(AV9+AV17+AV27+AV60)</f>
        <v>30</v>
      </c>
      <c r="AW67" s="258"/>
      <c r="AX67" s="259"/>
      <c r="AY67" s="237"/>
      <c r="AZ67" s="237"/>
      <c r="BA67" s="237"/>
      <c r="BB67" s="237"/>
      <c r="BC67" s="258">
        <f>SUM(BC9+BC17+BC27+BC60)</f>
        <v>30</v>
      </c>
      <c r="BD67" s="258"/>
      <c r="BE67" s="259"/>
    </row>
    <row r="68" spans="1:57" ht="12.75">
      <c r="A68" s="107"/>
      <c r="B68" s="108" t="s">
        <v>85</v>
      </c>
      <c r="C68" s="260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</row>
    <row r="69" spans="1:57" ht="12.75">
      <c r="A69" s="262"/>
      <c r="B69" s="263"/>
      <c r="C69" s="264">
        <f>SUM(C61:C66,C28:C57,C18:C25,C10:C15)</f>
        <v>24</v>
      </c>
      <c r="D69" s="265">
        <f>D60+D27+D17+D9</f>
        <v>1485</v>
      </c>
      <c r="E69" s="266">
        <f>SUM(E10:E57)</f>
        <v>585</v>
      </c>
      <c r="F69" s="267">
        <f>SUM(F10:F57)</f>
        <v>225</v>
      </c>
      <c r="G69" s="267">
        <f>SUM(G10:G57)</f>
        <v>420</v>
      </c>
      <c r="H69" s="72">
        <f>SUM(H10:H57)</f>
        <v>75</v>
      </c>
      <c r="I69" s="260">
        <f>SUM(I10:I66)</f>
        <v>7</v>
      </c>
      <c r="J69" s="260">
        <f>SUM(J10:J66)</f>
        <v>3</v>
      </c>
      <c r="K69" s="260">
        <f>SUM(K10:K66)</f>
        <v>4</v>
      </c>
      <c r="L69" s="260">
        <f>SUM(L10:L66)</f>
        <v>0</v>
      </c>
      <c r="M69" s="167"/>
      <c r="O69" s="362">
        <f>COUNTA(O10:O66)</f>
        <v>4</v>
      </c>
      <c r="P69" s="260">
        <f>SUM(P10:P66)</f>
        <v>7</v>
      </c>
      <c r="Q69" s="260">
        <f>SUM(Q10:Q66)</f>
        <v>5</v>
      </c>
      <c r="R69" s="260">
        <f>SUM(R10:R66)</f>
        <v>3</v>
      </c>
      <c r="S69" s="260">
        <f>SUM(S10:S66)</f>
        <v>0</v>
      </c>
      <c r="T69" s="167"/>
      <c r="V69" s="363">
        <f>COUNTA(V10:V66)</f>
        <v>4</v>
      </c>
      <c r="W69" s="260">
        <f>SUM(W10:W66)</f>
        <v>7</v>
      </c>
      <c r="X69" s="260">
        <f>SUM(X10:X66)</f>
        <v>3</v>
      </c>
      <c r="Y69" s="260">
        <f>SUM(Y10:Y66)</f>
        <v>7</v>
      </c>
      <c r="Z69" s="260">
        <f>SUM(Z10:Z66)</f>
        <v>0</v>
      </c>
      <c r="AA69" s="167"/>
      <c r="AC69" s="362">
        <f>COUNTA(AC10:AC66)</f>
        <v>4</v>
      </c>
      <c r="AD69" s="260">
        <f>SUM(AD10:AD66)</f>
        <v>6</v>
      </c>
      <c r="AE69" s="260">
        <f>SUM(AE10:AE66)</f>
        <v>2</v>
      </c>
      <c r="AF69" s="260">
        <f>SUM(AF10:AF66)</f>
        <v>7</v>
      </c>
      <c r="AG69" s="260">
        <f>SUM(AG10:AG66)</f>
        <v>0</v>
      </c>
      <c r="AH69" s="167"/>
      <c r="AJ69" s="363">
        <f>COUNTA(AJ10:AJ66)</f>
        <v>4</v>
      </c>
      <c r="AK69" s="260">
        <f>SUM(AK10:AK66)</f>
        <v>7</v>
      </c>
      <c r="AL69" s="260">
        <f>SUM(AL10:AL66)</f>
        <v>2</v>
      </c>
      <c r="AM69" s="260">
        <f>SUM(AM10:AM66)</f>
        <v>5</v>
      </c>
      <c r="AN69" s="260">
        <f>SUM(AN10:AN66)</f>
        <v>3</v>
      </c>
      <c r="AO69" s="258"/>
      <c r="AP69" s="258"/>
      <c r="AQ69" s="362">
        <f>COUNTA(AQ10:AQ66)</f>
        <v>4</v>
      </c>
      <c r="AR69" s="260">
        <f>SUM(AR10:AR66)</f>
        <v>6</v>
      </c>
      <c r="AS69" s="260">
        <f>SUM(AS10:AS66)</f>
        <v>0</v>
      </c>
      <c r="AT69" s="260">
        <f>SUM(AT10:AT66)</f>
        <v>5</v>
      </c>
      <c r="AU69" s="260">
        <f>SUM(AU10:AU66)</f>
        <v>4</v>
      </c>
      <c r="AV69" s="258"/>
      <c r="AW69" s="258"/>
      <c r="AX69" s="363">
        <f>COUNTA(AX10:AX66)</f>
        <v>2</v>
      </c>
      <c r="AY69" s="412">
        <f>SUM(AY10:AY66)</f>
        <v>2</v>
      </c>
      <c r="AZ69" s="267">
        <f>SUM(AZ10:AZ66)</f>
        <v>0</v>
      </c>
      <c r="BA69" s="267">
        <f>SUM(BA10:BA66)</f>
        <v>2</v>
      </c>
      <c r="BB69" s="413">
        <f>SUM(BB10:BB66)</f>
        <v>2</v>
      </c>
      <c r="BC69" s="258"/>
      <c r="BD69" s="258"/>
      <c r="BE69" s="362">
        <f>COUNTA(BE10:BE66)</f>
        <v>3</v>
      </c>
    </row>
    <row r="70" spans="1:57" ht="13.5" thickBot="1">
      <c r="A70" s="270"/>
      <c r="B70" s="271" t="s">
        <v>86</v>
      </c>
      <c r="C70" s="272"/>
      <c r="D70" s="273"/>
      <c r="E70" s="273"/>
      <c r="F70" s="273"/>
      <c r="G70" s="273"/>
      <c r="H70" s="274"/>
      <c r="I70" s="275"/>
      <c r="J70" s="276">
        <f>SUM(I69:L69)</f>
        <v>14</v>
      </c>
      <c r="K70" s="277"/>
      <c r="L70" s="276"/>
      <c r="M70" s="276"/>
      <c r="N70" s="276"/>
      <c r="O70" s="278"/>
      <c r="P70" s="279"/>
      <c r="Q70" s="280">
        <f>SUM(P69:S69)</f>
        <v>15</v>
      </c>
      <c r="R70" s="281"/>
      <c r="S70" s="280"/>
      <c r="T70" s="280"/>
      <c r="U70" s="280"/>
      <c r="V70" s="282"/>
      <c r="W70" s="279"/>
      <c r="X70" s="280">
        <f>SUM(W69:Z69)</f>
        <v>17</v>
      </c>
      <c r="Y70" s="281"/>
      <c r="Z70" s="280"/>
      <c r="AA70" s="280"/>
      <c r="AB70" s="280"/>
      <c r="AC70" s="283"/>
      <c r="AD70" s="284"/>
      <c r="AE70" s="280">
        <f>SUM(AD69:AG69)</f>
        <v>15</v>
      </c>
      <c r="AF70" s="281"/>
      <c r="AG70" s="280"/>
      <c r="AH70" s="280"/>
      <c r="AI70" s="280"/>
      <c r="AJ70" s="285"/>
      <c r="AK70" s="284"/>
      <c r="AL70" s="280">
        <f>SUM(AK69:AN69)</f>
        <v>17</v>
      </c>
      <c r="AM70" s="281"/>
      <c r="AN70" s="280"/>
      <c r="AO70" s="280"/>
      <c r="AP70" s="280"/>
      <c r="AQ70" s="278"/>
      <c r="AR70" s="279"/>
      <c r="AS70" s="286">
        <f>SUM(AR69:AU69)</f>
        <v>15</v>
      </c>
      <c r="AT70" s="281"/>
      <c r="AU70" s="280"/>
      <c r="AV70" s="280"/>
      <c r="AW70" s="280"/>
      <c r="AX70" s="282"/>
      <c r="AY70" s="287"/>
      <c r="AZ70" s="280">
        <f>SUM(AY69:BB69)</f>
        <v>6</v>
      </c>
      <c r="BA70" s="280"/>
      <c r="BB70" s="280"/>
      <c r="BC70" s="280"/>
      <c r="BD70" s="280"/>
      <c r="BE70" s="278"/>
    </row>
    <row r="71" spans="1:57" ht="13.5" thickTop="1">
      <c r="A71" s="256"/>
      <c r="B71" s="288"/>
      <c r="C71" s="289"/>
      <c r="D71" s="290"/>
      <c r="E71" s="290"/>
      <c r="F71" s="17"/>
      <c r="G71" s="17"/>
      <c r="H71" s="17"/>
      <c r="I71" s="291"/>
      <c r="J71" s="291"/>
      <c r="K71" s="291"/>
      <c r="L71" s="291"/>
      <c r="M71" s="291"/>
      <c r="N71" s="291"/>
      <c r="O71" s="290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2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2"/>
      <c r="AR71"/>
      <c r="AS71" s="29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3"/>
    </row>
    <row r="72" spans="1:57" ht="12.75">
      <c r="A72" s="256"/>
      <c r="B72" s="294"/>
      <c r="C72" s="295"/>
      <c r="D72" s="296"/>
      <c r="E72" s="297"/>
      <c r="F72" s="296"/>
      <c r="G72" s="296"/>
      <c r="H72" s="296"/>
      <c r="I72" s="298" t="s">
        <v>87</v>
      </c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9"/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2"/>
      <c r="AR72" s="300" t="s">
        <v>88</v>
      </c>
      <c r="AS72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2"/>
    </row>
    <row r="73" spans="1:57" ht="13.5" thickBot="1">
      <c r="A73" s="256"/>
      <c r="B73" s="288"/>
      <c r="C73" s="301" t="s">
        <v>89</v>
      </c>
      <c r="D73" s="302"/>
      <c r="E73" s="303"/>
      <c r="F73" s="304" t="s">
        <v>90</v>
      </c>
      <c r="G73" s="305"/>
      <c r="H73" s="305"/>
      <c r="I73" s="302"/>
      <c r="J73" s="306"/>
      <c r="K73" s="307" t="s">
        <v>91</v>
      </c>
      <c r="L73" s="308"/>
      <c r="M73" s="308"/>
      <c r="N73" s="308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10"/>
      <c r="AD73" s="311" t="s">
        <v>92</v>
      </c>
      <c r="AE73" s="311"/>
      <c r="AF73" s="311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3"/>
      <c r="AR73" s="300"/>
      <c r="AS73" s="291"/>
      <c r="AT73" s="418"/>
      <c r="AU73" s="418"/>
      <c r="AV73" s="418"/>
      <c r="AW73" s="418"/>
      <c r="AX73" s="418"/>
      <c r="AY73" s="418"/>
      <c r="AZ73" s="418"/>
      <c r="BA73" s="418"/>
      <c r="BB73" s="418"/>
      <c r="BC73" s="314"/>
      <c r="BD73" s="314"/>
      <c r="BE73" s="292"/>
    </row>
    <row r="74" spans="1:57" ht="12.75">
      <c r="A74" s="256"/>
      <c r="B74" s="288"/>
      <c r="C74" s="315"/>
      <c r="D74" s="316"/>
      <c r="E74" s="317"/>
      <c r="F74" s="318"/>
      <c r="G74" s="318"/>
      <c r="H74" s="318"/>
      <c r="I74" s="316"/>
      <c r="J74"/>
      <c r="K74" s="319"/>
      <c r="L74" s="320"/>
      <c r="M74" s="320"/>
      <c r="N74" s="320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2"/>
      <c r="AD74" s="316"/>
      <c r="AE74" s="419">
        <v>40087</v>
      </c>
      <c r="AF74" s="419"/>
      <c r="AG74" s="419"/>
      <c r="AH74" s="419"/>
      <c r="AI74" s="419"/>
      <c r="AJ74" s="419"/>
      <c r="AK74" s="419"/>
      <c r="AL74" s="323"/>
      <c r="AM74" s="323"/>
      <c r="AN74" s="323"/>
      <c r="AO74" s="323"/>
      <c r="AP74" s="323"/>
      <c r="AQ74" s="292"/>
      <c r="AR74" s="300"/>
      <c r="AS74" s="291"/>
      <c r="AT74" s="415">
        <v>40703</v>
      </c>
      <c r="AU74" s="415"/>
      <c r="AV74" s="415"/>
      <c r="AW74" s="415"/>
      <c r="AX74" s="415"/>
      <c r="AY74" s="291"/>
      <c r="AZ74" s="291"/>
      <c r="BA74" s="291"/>
      <c r="BB74" s="291"/>
      <c r="BC74" s="291"/>
      <c r="BD74" s="291"/>
      <c r="BE74" s="292"/>
    </row>
    <row r="75" spans="1:57" ht="12.75">
      <c r="A75" s="324"/>
      <c r="B75" s="288"/>
      <c r="C75" s="325"/>
      <c r="D75" s="326"/>
      <c r="E75" s="327"/>
      <c r="F75" s="328"/>
      <c r="G75" s="326"/>
      <c r="H75" s="326"/>
      <c r="I75" s="326"/>
      <c r="J75"/>
      <c r="K75" s="329"/>
      <c r="L75" s="330"/>
      <c r="M75" s="330"/>
      <c r="N75" s="330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31"/>
      <c r="AD75" s="332"/>
      <c r="AE75" s="332"/>
      <c r="AF75" s="332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4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335"/>
    </row>
    <row r="76" spans="1:57" ht="12.75">
      <c r="A76" s="324"/>
      <c r="B76" s="288"/>
      <c r="C76" s="336" t="s">
        <v>93</v>
      </c>
      <c r="D76" s="337"/>
      <c r="E76" s="338"/>
      <c r="F76" s="339" t="s">
        <v>94</v>
      </c>
      <c r="G76" s="337"/>
      <c r="H76" s="337"/>
      <c r="I76" s="337"/>
      <c r="J76" s="340"/>
      <c r="K76" s="339"/>
      <c r="L76" s="337" t="s">
        <v>95</v>
      </c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41"/>
      <c r="AD76" s="326" t="s">
        <v>96</v>
      </c>
      <c r="AE76" s="326"/>
      <c r="AF76" s="326"/>
      <c r="AG76" s="416">
        <v>40452</v>
      </c>
      <c r="AH76" s="416"/>
      <c r="AI76" s="416"/>
      <c r="AJ76" s="416"/>
      <c r="AK76" s="416"/>
      <c r="AL76" s="416"/>
      <c r="AM76" s="288"/>
      <c r="AN76" s="288"/>
      <c r="AO76" s="288"/>
      <c r="AP76" s="288"/>
      <c r="AQ76" s="335"/>
      <c r="AR76" s="290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335"/>
    </row>
    <row r="77" spans="1:57" ht="13.5" thickBot="1">
      <c r="A77" s="342"/>
      <c r="B77" s="343"/>
      <c r="C77" s="344"/>
      <c r="D77" s="345"/>
      <c r="E77" s="346"/>
      <c r="F77" s="345"/>
      <c r="G77" s="345"/>
      <c r="H77" s="345"/>
      <c r="I77" s="345"/>
      <c r="J77" s="347"/>
      <c r="K77" s="348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9"/>
      <c r="AD77" s="343"/>
      <c r="AE77" s="411"/>
      <c r="AF77" s="411"/>
      <c r="AG77" s="417">
        <v>40817</v>
      </c>
      <c r="AH77" s="417"/>
      <c r="AI77" s="417"/>
      <c r="AJ77" s="417"/>
      <c r="AK77" s="417"/>
      <c r="AL77" s="417"/>
      <c r="AM77" s="343"/>
      <c r="AN77" s="343"/>
      <c r="AO77" s="343"/>
      <c r="AP77" s="343"/>
      <c r="AQ77" s="350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3"/>
      <c r="BE77" s="350"/>
    </row>
    <row r="78" spans="1:57" ht="13.5" thickTop="1">
      <c r="A78" s="17"/>
      <c r="B78" s="294"/>
      <c r="C78" s="17"/>
      <c r="D78" s="290"/>
      <c r="E78" s="290"/>
      <c r="F78" s="290"/>
      <c r="G78" s="17"/>
      <c r="H78" s="17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</row>
    <row r="79" spans="1:57" ht="12.75">
      <c r="A79" s="17"/>
      <c r="B79" s="288"/>
      <c r="C79" s="17"/>
      <c r="D79"/>
      <c r="E79" s="288"/>
      <c r="F79"/>
      <c r="G79" s="17"/>
      <c r="H79" s="17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</row>
    <row r="80" spans="1:57" ht="12.75">
      <c r="A80" s="17"/>
      <c r="B80" s="351"/>
      <c r="C80" s="17"/>
      <c r="D80" s="17"/>
      <c r="E80" s="288"/>
      <c r="F80" s="17"/>
      <c r="G80" s="17"/>
      <c r="H80" s="17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</row>
    <row r="81" spans="1:57" ht="12.75">
      <c r="A81" s="17"/>
      <c r="B81" s="352"/>
      <c r="C81"/>
      <c r="D81"/>
      <c r="E81" s="17"/>
      <c r="F81" s="17"/>
      <c r="G81" s="17"/>
      <c r="H81" s="17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</row>
    <row r="82" spans="1:57" ht="12.75">
      <c r="A82" s="17"/>
      <c r="B82" s="352"/>
      <c r="C82"/>
      <c r="D82"/>
      <c r="E82" s="17"/>
      <c r="F82" s="17"/>
      <c r="G82" s="17"/>
      <c r="H82" s="17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</row>
    <row r="83" spans="1:57" ht="12.75">
      <c r="A83" s="17"/>
      <c r="B83" s="352"/>
      <c r="C83"/>
      <c r="D83"/>
      <c r="E83" s="17"/>
      <c r="F83" s="17"/>
      <c r="G83" s="17"/>
      <c r="H83" s="17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</row>
    <row r="84" spans="1:57" ht="12.75">
      <c r="A84" s="17"/>
      <c r="B84" s="288"/>
      <c r="C84" s="17"/>
      <c r="D84" s="290"/>
      <c r="E84" s="17"/>
      <c r="F84" s="17"/>
      <c r="G84" s="17"/>
      <c r="H84" s="17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</row>
    <row r="85" spans="2:57" ht="12.75">
      <c r="B85" s="353"/>
      <c r="C85" s="34"/>
      <c r="D85" s="34"/>
      <c r="E85" s="34"/>
      <c r="F85" s="34"/>
      <c r="G85" s="34"/>
      <c r="H85" s="3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</row>
    <row r="86" spans="2:57" ht="12.75">
      <c r="B86"/>
      <c r="C86" s="34"/>
      <c r="D86"/>
      <c r="E86" s="34"/>
      <c r="F86" s="34"/>
      <c r="G86" s="34"/>
      <c r="H86" s="3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4"/>
      <c r="AM86" s="354"/>
      <c r="AN86" s="354"/>
      <c r="AO86" s="354"/>
      <c r="AP86" s="354"/>
      <c r="AQ86" s="354"/>
      <c r="AR86" s="354"/>
      <c r="AS86" s="354"/>
      <c r="AT86" s="354"/>
      <c r="AU86" s="354"/>
      <c r="AV86" s="354"/>
      <c r="AW86" s="354"/>
      <c r="AX86" s="354"/>
      <c r="AY86" s="354"/>
      <c r="AZ86" s="354"/>
      <c r="BA86" s="354"/>
      <c r="BB86" s="354"/>
      <c r="BC86" s="354"/>
      <c r="BD86" s="354"/>
      <c r="BE86" s="354"/>
    </row>
    <row r="87" spans="2:57" ht="12.75">
      <c r="B87" s="353"/>
      <c r="C87" s="34"/>
      <c r="D87" s="34"/>
      <c r="E87" s="34"/>
      <c r="F87" s="34"/>
      <c r="G87" s="34"/>
      <c r="H87" s="3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4"/>
      <c r="AH87" s="354"/>
      <c r="AI87" s="354"/>
      <c r="AJ87" s="354"/>
      <c r="AK87" s="354"/>
      <c r="AL87" s="354"/>
      <c r="AM87" s="354"/>
      <c r="AN87" s="354"/>
      <c r="AO87" s="354"/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</row>
    <row r="88" spans="2:57" ht="12.75">
      <c r="B88"/>
      <c r="C88" s="34"/>
      <c r="D88" s="34"/>
      <c r="E88" s="34"/>
      <c r="F88" s="34"/>
      <c r="G88" s="34"/>
      <c r="H88" s="3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4"/>
      <c r="AE88" s="354"/>
      <c r="AF88" s="354"/>
      <c r="AG88" s="354"/>
      <c r="AH88" s="354"/>
      <c r="AI88" s="354"/>
      <c r="AJ88" s="354"/>
      <c r="AK88" s="354"/>
      <c r="AL88" s="354"/>
      <c r="AM88" s="354"/>
      <c r="AN88" s="354"/>
      <c r="AO88" s="354"/>
      <c r="AP88" s="354"/>
      <c r="AQ88" s="354"/>
      <c r="AR88" s="354"/>
      <c r="AS88" s="354"/>
      <c r="AT88" s="354"/>
      <c r="AU88" s="354"/>
      <c r="AV88" s="354"/>
      <c r="AW88" s="354"/>
      <c r="AX88" s="354"/>
      <c r="AY88" s="354"/>
      <c r="AZ88" s="354"/>
      <c r="BA88" s="354"/>
      <c r="BB88" s="354"/>
      <c r="BC88" s="354"/>
      <c r="BD88" s="354"/>
      <c r="BE88" s="354"/>
    </row>
    <row r="89" spans="2:57" ht="12.75">
      <c r="B89" s="353"/>
      <c r="C89" s="34"/>
      <c r="D89" s="34"/>
      <c r="E89" s="34"/>
      <c r="F89" s="34"/>
      <c r="G89" s="34"/>
      <c r="H89" s="3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354"/>
      <c r="AK89" s="354"/>
      <c r="AL89" s="354"/>
      <c r="AM89" s="354"/>
      <c r="AN89" s="354"/>
      <c r="AO89" s="354"/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</row>
    <row r="90" spans="2:57" ht="12.75">
      <c r="B90" s="355"/>
      <c r="C90"/>
      <c r="D90"/>
      <c r="E90" s="34"/>
      <c r="F90" s="34"/>
      <c r="G90" s="34"/>
      <c r="H90" s="3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354"/>
      <c r="AT90" s="354"/>
      <c r="AU90" s="354"/>
      <c r="AV90" s="354"/>
      <c r="AW90" s="354"/>
      <c r="AX90" s="354"/>
      <c r="AY90" s="354"/>
      <c r="AZ90" s="354"/>
      <c r="BA90" s="354"/>
      <c r="BB90" s="354"/>
      <c r="BC90" s="354"/>
      <c r="BD90" s="354"/>
      <c r="BE90" s="354"/>
    </row>
    <row r="91" spans="2:57" ht="12.75">
      <c r="B91" s="355"/>
      <c r="C91"/>
      <c r="D91"/>
      <c r="E91" s="34"/>
      <c r="F91" s="34"/>
      <c r="G91" s="34"/>
      <c r="H91" s="3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</row>
    <row r="92" spans="2:57" ht="12.75"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355"/>
      <c r="AY92" s="355"/>
      <c r="AZ92" s="355"/>
      <c r="BA92" s="355"/>
      <c r="BB92" s="355"/>
      <c r="BC92" s="355"/>
      <c r="BD92" s="355"/>
      <c r="BE92" s="355"/>
    </row>
    <row r="93" spans="1:57" ht="12.75">
      <c r="A93" s="356"/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5"/>
      <c r="AR93" s="355"/>
      <c r="AS93" s="355"/>
      <c r="AT93" s="355"/>
      <c r="AU93" s="355"/>
      <c r="AV93" s="355"/>
      <c r="AW93" s="355"/>
      <c r="AX93" s="355"/>
      <c r="AY93" s="355"/>
      <c r="AZ93" s="355"/>
      <c r="BA93" s="355"/>
      <c r="BB93" s="355"/>
      <c r="BC93" s="355"/>
      <c r="BD93" s="355"/>
      <c r="BE93" s="355"/>
    </row>
    <row r="94" spans="1:57" ht="12.75">
      <c r="A94" s="356"/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55"/>
      <c r="BE94" s="355"/>
    </row>
    <row r="95" spans="1:57" ht="12.75">
      <c r="A95" s="356"/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5"/>
      <c r="BA95" s="355"/>
      <c r="BB95" s="355"/>
      <c r="BC95" s="355"/>
      <c r="BD95" s="355"/>
      <c r="BE95" s="355"/>
    </row>
    <row r="96" spans="1:57" ht="12.75">
      <c r="A96" s="356"/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355"/>
      <c r="AY96" s="355"/>
      <c r="AZ96" s="355"/>
      <c r="BA96" s="355"/>
      <c r="BB96" s="355"/>
      <c r="BC96" s="355"/>
      <c r="BD96" s="355"/>
      <c r="BE96" s="355"/>
    </row>
    <row r="97" spans="1:57" ht="12.75">
      <c r="A97" s="356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</row>
    <row r="98" spans="1:57" ht="12.75">
      <c r="A98" s="357"/>
      <c r="B98" s="355"/>
      <c r="C98" s="355"/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55"/>
      <c r="BE98" s="355"/>
    </row>
    <row r="99" spans="1:57" ht="12.75">
      <c r="A99" s="357"/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355"/>
      <c r="AY99" s="355"/>
      <c r="AZ99" s="355"/>
      <c r="BA99" s="355"/>
      <c r="BB99" s="355"/>
      <c r="BC99" s="355"/>
      <c r="BD99" s="355"/>
      <c r="BE99" s="355"/>
    </row>
    <row r="100" spans="2:57" ht="12.75"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  <c r="AY100" s="355"/>
      <c r="AZ100" s="355"/>
      <c r="BA100" s="355"/>
      <c r="BB100" s="355"/>
      <c r="BC100" s="355"/>
      <c r="BD100" s="355"/>
      <c r="BE100" s="355"/>
    </row>
    <row r="101" spans="2:57" ht="12.75"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55"/>
      <c r="BE101" s="355"/>
    </row>
    <row r="102" spans="2:57" ht="12.75"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5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355"/>
      <c r="AY102" s="355"/>
      <c r="AZ102" s="355"/>
      <c r="BA102" s="355"/>
      <c r="BB102" s="355"/>
      <c r="BC102" s="355"/>
      <c r="BD102" s="355"/>
      <c r="BE102" s="355"/>
    </row>
    <row r="103" spans="2:57" ht="12.75"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5"/>
      <c r="BE103" s="355"/>
    </row>
    <row r="104" spans="2:57" ht="12.75"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</row>
    <row r="105" spans="2:57" ht="12.75"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5"/>
      <c r="BE105" s="355"/>
    </row>
  </sheetData>
  <sheetProtection/>
  <mergeCells count="6">
    <mergeCell ref="J2:AG2"/>
    <mergeCell ref="AT74:AX74"/>
    <mergeCell ref="AG76:AL76"/>
    <mergeCell ref="AG77:AL77"/>
    <mergeCell ref="AT73:BB73"/>
    <mergeCell ref="AE74:AK74"/>
  </mergeCells>
  <printOptions/>
  <pageMargins left="0.67" right="0.4330708661417323" top="0.984251968503937" bottom="0.984251968503937" header="0.5511811023622047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4"/>
  <sheetViews>
    <sheetView zoomScalePageLayoutView="0" workbookViewId="0" topLeftCell="A25">
      <selection activeCell="T3" sqref="T3"/>
    </sheetView>
  </sheetViews>
  <sheetFormatPr defaultColWidth="9.00390625" defaultRowHeight="12.75"/>
  <cols>
    <col min="1" max="1" width="4.25390625" style="34" customWidth="1"/>
    <col min="2" max="2" width="31.625" style="358" customWidth="1"/>
    <col min="3" max="3" width="4.75390625" style="163" customWidth="1"/>
    <col min="4" max="4" width="5.625" style="163" customWidth="1"/>
    <col min="5" max="5" width="4.75390625" style="163" customWidth="1"/>
    <col min="6" max="8" width="3.875" style="163" customWidth="1"/>
    <col min="9" max="9" width="2.625" style="164" customWidth="1"/>
    <col min="10" max="12" width="2.25390625" style="164" customWidth="1"/>
    <col min="13" max="13" width="3.00390625" style="164" customWidth="1"/>
    <col min="14" max="14" width="2.25390625" style="164" hidden="1" customWidth="1"/>
    <col min="15" max="15" width="2.25390625" style="164" customWidth="1"/>
    <col min="16" max="16" width="2.625" style="164" customWidth="1"/>
    <col min="17" max="19" width="2.25390625" style="164" customWidth="1"/>
    <col min="20" max="20" width="2.75390625" style="164" customWidth="1"/>
    <col min="21" max="21" width="2.25390625" style="164" hidden="1" customWidth="1"/>
    <col min="22" max="26" width="2.25390625" style="164" customWidth="1"/>
    <col min="27" max="27" width="3.125" style="164" customWidth="1"/>
    <col min="28" max="28" width="2.25390625" style="164" hidden="1" customWidth="1"/>
    <col min="29" max="29" width="2.25390625" style="164" customWidth="1"/>
    <col min="30" max="30" width="2.375" style="164" customWidth="1"/>
    <col min="31" max="31" width="2.25390625" style="164" customWidth="1"/>
    <col min="32" max="32" width="2.375" style="164" customWidth="1"/>
    <col min="33" max="33" width="2.25390625" style="164" customWidth="1"/>
    <col min="34" max="34" width="3.00390625" style="164" customWidth="1"/>
    <col min="35" max="35" width="2.25390625" style="164" hidden="1" customWidth="1"/>
    <col min="36" max="36" width="2.25390625" style="164" customWidth="1"/>
    <col min="37" max="37" width="2.375" style="164" customWidth="1"/>
    <col min="38" max="38" width="2.25390625" style="164" customWidth="1"/>
    <col min="39" max="39" width="2.625" style="164" customWidth="1"/>
    <col min="40" max="40" width="2.25390625" style="164" customWidth="1"/>
    <col min="41" max="41" width="2.875" style="164" customWidth="1"/>
    <col min="42" max="42" width="2.25390625" style="164" hidden="1" customWidth="1"/>
    <col min="43" max="43" width="2.25390625" style="164" customWidth="1"/>
    <col min="44" max="44" width="3.125" style="164" customWidth="1"/>
    <col min="45" max="45" width="2.25390625" style="164" customWidth="1"/>
    <col min="46" max="46" width="2.875" style="164" customWidth="1"/>
    <col min="47" max="47" width="2.25390625" style="164" customWidth="1"/>
    <col min="48" max="48" width="3.125" style="164" customWidth="1"/>
    <col min="49" max="49" width="2.25390625" style="164" hidden="1" customWidth="1"/>
    <col min="50" max="54" width="2.25390625" style="164" customWidth="1"/>
    <col min="55" max="55" width="2.75390625" style="164" customWidth="1"/>
    <col min="56" max="56" width="2.25390625" style="164" hidden="1" customWidth="1"/>
    <col min="57" max="57" width="2.25390625" style="164" customWidth="1"/>
  </cols>
  <sheetData>
    <row r="1" spans="1:57" ht="45.7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K1"/>
      <c r="L1"/>
      <c r="M1"/>
      <c r="N1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8">
      <c r="A2" s="1" t="s">
        <v>2</v>
      </c>
      <c r="B2"/>
      <c r="C2" s="6"/>
      <c r="D2" s="6"/>
      <c r="E2" s="6"/>
      <c r="F2" s="6"/>
      <c r="G2" s="3"/>
      <c r="H2" s="3"/>
      <c r="I2" s="4"/>
      <c r="J2" s="414" t="s">
        <v>3</v>
      </c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7"/>
      <c r="AI2" s="7"/>
      <c r="AJ2" s="8"/>
      <c r="AK2" s="9"/>
      <c r="AL2"/>
      <c r="AM2"/>
      <c r="AN2"/>
      <c r="AO2"/>
      <c r="AP2"/>
      <c r="AQ2" s="4"/>
      <c r="AR2" s="10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5">
      <c r="A3"/>
      <c r="B3" s="11"/>
      <c r="C3" s="4"/>
      <c r="D3" s="4"/>
      <c r="E3" s="6"/>
      <c r="F3" s="6"/>
      <c r="G3" s="3"/>
      <c r="H3" s="3"/>
      <c r="I3" s="4"/>
      <c r="J3" s="4"/>
      <c r="K3"/>
      <c r="L3" s="4"/>
      <c r="M3" s="4"/>
      <c r="N3" s="4"/>
      <c r="O3" s="12"/>
      <c r="P3" s="4"/>
      <c r="Q3" s="4"/>
      <c r="R3" s="4"/>
      <c r="S3" s="4"/>
      <c r="T3" s="13"/>
      <c r="U3" s="4"/>
      <c r="V3" s="4"/>
      <c r="W3"/>
      <c r="X3" s="4"/>
      <c r="Y3"/>
      <c r="Z3"/>
      <c r="AA3"/>
      <c r="AB3"/>
      <c r="AC3"/>
      <c r="AD3"/>
      <c r="AE3" s="4"/>
      <c r="AF3" s="4"/>
      <c r="AG3"/>
      <c r="AH3" t="s">
        <v>102</v>
      </c>
      <c r="AI3"/>
      <c r="AJ3"/>
      <c r="AK3" s="4"/>
      <c r="AL3" s="4"/>
      <c r="AM3" s="4"/>
      <c r="AN3"/>
      <c r="AO3"/>
      <c r="AP3"/>
      <c r="AQ3" s="4"/>
      <c r="AR3" s="10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2.75">
      <c r="A4" s="14" t="s">
        <v>4</v>
      </c>
      <c r="B4"/>
      <c r="C4" s="4"/>
      <c r="D4" s="4"/>
      <c r="E4" s="6"/>
      <c r="F4" s="6"/>
      <c r="G4" s="3"/>
      <c r="H4" s="3"/>
      <c r="I4" s="4"/>
      <c r="J4" s="4"/>
      <c r="K4" s="4"/>
      <c r="L4" s="1" t="s">
        <v>5</v>
      </c>
      <c r="M4" s="1"/>
      <c r="N4" s="1"/>
      <c r="O4"/>
      <c r="P4" s="4"/>
      <c r="Q4" s="4"/>
      <c r="R4" s="4"/>
      <c r="S4" s="4"/>
      <c r="T4" s="4"/>
      <c r="U4" s="4"/>
      <c r="V4" s="4"/>
      <c r="W4" s="4"/>
      <c r="X4" s="4"/>
      <c r="Y4"/>
      <c r="Z4"/>
      <c r="AA4"/>
      <c r="AB4"/>
      <c r="AC4"/>
      <c r="AD4"/>
      <c r="AE4" s="4"/>
      <c r="AF4" s="4"/>
      <c r="AG4"/>
      <c r="AH4"/>
      <c r="AI4"/>
      <c r="AJ4" s="15"/>
      <c r="AK4" s="9"/>
      <c r="AL4"/>
      <c r="AM4" s="360" t="s">
        <v>103</v>
      </c>
      <c r="AN4"/>
      <c r="AO4"/>
      <c r="AP4"/>
      <c r="AQ4" s="4"/>
      <c r="AR4" s="1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3.5" thickBot="1">
      <c r="A5" s="17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12"/>
      <c r="P5" s="4"/>
      <c r="Q5" s="4"/>
      <c r="R5" s="4"/>
      <c r="S5" s="4"/>
      <c r="T5" s="4"/>
      <c r="U5" s="4"/>
      <c r="V5" s="4"/>
      <c r="W5" s="4"/>
      <c r="X5" s="4"/>
      <c r="Y5"/>
      <c r="Z5"/>
      <c r="AA5"/>
      <c r="AB5"/>
      <c r="AC5"/>
      <c r="AD5" s="4"/>
      <c r="AE5" s="4"/>
      <c r="AF5" s="4"/>
      <c r="AG5" s="4"/>
      <c r="AH5" s="4"/>
      <c r="AI5" s="4"/>
      <c r="AJ5" s="4"/>
      <c r="AK5" s="4"/>
      <c r="AL5" s="4"/>
      <c r="AM5" s="4"/>
      <c r="AN5"/>
      <c r="AO5"/>
      <c r="AP5"/>
      <c r="AQ5" s="4"/>
      <c r="AR5" s="9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4.25" thickBot="1" thickTop="1">
      <c r="A6" s="18"/>
      <c r="B6" s="19"/>
      <c r="C6" s="20"/>
      <c r="D6" s="21" t="s">
        <v>6</v>
      </c>
      <c r="E6" s="22"/>
      <c r="F6" s="22"/>
      <c r="G6" s="22"/>
      <c r="H6" s="23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 t="s">
        <v>7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ht="30">
      <c r="A7" s="26" t="s">
        <v>8</v>
      </c>
      <c r="B7" s="27" t="s">
        <v>9</v>
      </c>
      <c r="C7" s="28" t="s">
        <v>10</v>
      </c>
      <c r="D7" s="29"/>
      <c r="E7" s="30"/>
      <c r="F7" s="31" t="s">
        <v>11</v>
      </c>
      <c r="G7" s="31"/>
      <c r="H7" s="32"/>
      <c r="I7" s="33"/>
      <c r="J7" s="33"/>
      <c r="K7" s="34" t="s">
        <v>12</v>
      </c>
      <c r="L7" s="34"/>
      <c r="M7" s="35" t="s">
        <v>13</v>
      </c>
      <c r="N7" s="36" t="s">
        <v>14</v>
      </c>
      <c r="O7" s="37"/>
      <c r="P7" s="34"/>
      <c r="Q7" s="34"/>
      <c r="R7" s="34" t="s">
        <v>15</v>
      </c>
      <c r="S7" s="34"/>
      <c r="T7" s="35" t="s">
        <v>13</v>
      </c>
      <c r="U7" s="36" t="s">
        <v>14</v>
      </c>
      <c r="V7" s="38"/>
      <c r="W7" s="34"/>
      <c r="X7" s="34"/>
      <c r="Y7" s="34" t="s">
        <v>16</v>
      </c>
      <c r="Z7" s="34"/>
      <c r="AA7" s="35" t="s">
        <v>13</v>
      </c>
      <c r="AB7" s="36" t="s">
        <v>14</v>
      </c>
      <c r="AC7" s="37"/>
      <c r="AD7" s="34"/>
      <c r="AE7" s="34"/>
      <c r="AF7" s="34" t="s">
        <v>17</v>
      </c>
      <c r="AG7" s="34"/>
      <c r="AH7" s="35" t="s">
        <v>13</v>
      </c>
      <c r="AI7" s="36" t="s">
        <v>14</v>
      </c>
      <c r="AJ7" s="38"/>
      <c r="AK7" s="34"/>
      <c r="AL7" s="34"/>
      <c r="AM7" s="34" t="s">
        <v>18</v>
      </c>
      <c r="AN7" s="34"/>
      <c r="AO7" s="35" t="s">
        <v>13</v>
      </c>
      <c r="AP7" s="36" t="s">
        <v>14</v>
      </c>
      <c r="AQ7" s="37"/>
      <c r="AR7" s="34"/>
      <c r="AS7" s="34"/>
      <c r="AT7" s="34" t="s">
        <v>19</v>
      </c>
      <c r="AU7" s="34"/>
      <c r="AV7" s="35" t="s">
        <v>13</v>
      </c>
      <c r="AW7" s="36" t="s">
        <v>14</v>
      </c>
      <c r="AX7" s="38"/>
      <c r="AY7" s="39"/>
      <c r="AZ7" s="34"/>
      <c r="BA7" s="34" t="s">
        <v>20</v>
      </c>
      <c r="BB7" s="34"/>
      <c r="BC7" s="35" t="s">
        <v>13</v>
      </c>
      <c r="BD7" s="36" t="s">
        <v>14</v>
      </c>
      <c r="BE7" s="37"/>
    </row>
    <row r="8" spans="1:57" ht="13.5" thickBot="1">
      <c r="A8" s="40"/>
      <c r="B8" s="41"/>
      <c r="C8" s="42"/>
      <c r="D8" s="43"/>
      <c r="E8" s="44" t="s">
        <v>21</v>
      </c>
      <c r="F8" s="45" t="s">
        <v>22</v>
      </c>
      <c r="G8" s="45" t="s">
        <v>23</v>
      </c>
      <c r="H8" s="46" t="s">
        <v>24</v>
      </c>
      <c r="I8" s="47" t="s">
        <v>21</v>
      </c>
      <c r="J8" s="45" t="s">
        <v>22</v>
      </c>
      <c r="K8" s="45" t="s">
        <v>23</v>
      </c>
      <c r="L8" s="48" t="s">
        <v>24</v>
      </c>
      <c r="M8" s="49"/>
      <c r="N8" s="49"/>
      <c r="O8" s="50" t="s">
        <v>25</v>
      </c>
      <c r="P8" s="47" t="s">
        <v>21</v>
      </c>
      <c r="Q8" s="45" t="s">
        <v>22</v>
      </c>
      <c r="R8" s="45" t="s">
        <v>23</v>
      </c>
      <c r="S8" s="48" t="s">
        <v>24</v>
      </c>
      <c r="T8" s="49"/>
      <c r="U8" s="49"/>
      <c r="V8" s="51" t="s">
        <v>25</v>
      </c>
      <c r="W8" s="47" t="s">
        <v>21</v>
      </c>
      <c r="X8" s="45" t="s">
        <v>22</v>
      </c>
      <c r="Y8" s="45" t="s">
        <v>23</v>
      </c>
      <c r="Z8" s="48" t="s">
        <v>24</v>
      </c>
      <c r="AA8" s="52"/>
      <c r="AB8" s="52"/>
      <c r="AC8" s="50" t="s">
        <v>25</v>
      </c>
      <c r="AD8" s="47" t="s">
        <v>21</v>
      </c>
      <c r="AE8" s="45" t="s">
        <v>22</v>
      </c>
      <c r="AF8" s="45" t="s">
        <v>23</v>
      </c>
      <c r="AG8" s="48" t="s">
        <v>24</v>
      </c>
      <c r="AH8" s="52"/>
      <c r="AI8" s="52"/>
      <c r="AJ8" s="51" t="s">
        <v>25</v>
      </c>
      <c r="AK8" s="47" t="s">
        <v>21</v>
      </c>
      <c r="AL8" s="45" t="s">
        <v>22</v>
      </c>
      <c r="AM8" s="45" t="s">
        <v>23</v>
      </c>
      <c r="AN8" s="48" t="s">
        <v>24</v>
      </c>
      <c r="AO8" s="52"/>
      <c r="AP8" s="52"/>
      <c r="AQ8" s="50" t="s">
        <v>25</v>
      </c>
      <c r="AR8" s="47" t="s">
        <v>21</v>
      </c>
      <c r="AS8" s="45" t="s">
        <v>22</v>
      </c>
      <c r="AT8" s="45" t="s">
        <v>23</v>
      </c>
      <c r="AU8" s="48" t="s">
        <v>24</v>
      </c>
      <c r="AV8" s="52"/>
      <c r="AW8" s="52"/>
      <c r="AX8" s="51" t="s">
        <v>25</v>
      </c>
      <c r="AY8" s="53" t="s">
        <v>21</v>
      </c>
      <c r="AZ8" s="45" t="s">
        <v>22</v>
      </c>
      <c r="BA8" s="45" t="s">
        <v>23</v>
      </c>
      <c r="BB8" s="48" t="s">
        <v>24</v>
      </c>
      <c r="BC8" s="52"/>
      <c r="BD8" s="52"/>
      <c r="BE8" s="50" t="s">
        <v>25</v>
      </c>
    </row>
    <row r="9" spans="1:57" ht="13.5" thickBot="1">
      <c r="A9" s="54" t="s">
        <v>26</v>
      </c>
      <c r="B9" s="55" t="s">
        <v>27</v>
      </c>
      <c r="C9" s="56"/>
      <c r="D9" s="57">
        <f>SUM(D10:D15)</f>
        <v>180</v>
      </c>
      <c r="E9" s="56"/>
      <c r="F9" s="56"/>
      <c r="G9" s="56"/>
      <c r="H9" s="56"/>
      <c r="I9" s="58"/>
      <c r="J9" s="58"/>
      <c r="K9" s="58"/>
      <c r="L9" s="58"/>
      <c r="M9" s="59">
        <f>SUM(M10:M15)</f>
        <v>0</v>
      </c>
      <c r="N9" s="59">
        <f>SUM(N10:N15)</f>
        <v>0</v>
      </c>
      <c r="O9" s="58"/>
      <c r="P9" s="58"/>
      <c r="Q9" s="58"/>
      <c r="R9" s="58"/>
      <c r="S9" s="58"/>
      <c r="T9" s="59">
        <f>SUM(T10:T15)</f>
        <v>2</v>
      </c>
      <c r="U9" s="59">
        <f>SUM(U10:U15)</f>
        <v>0</v>
      </c>
      <c r="V9" s="58"/>
      <c r="W9" s="58"/>
      <c r="X9" s="58"/>
      <c r="Y9" s="58"/>
      <c r="Z9" s="58"/>
      <c r="AA9" s="59">
        <f>SUM(AA10:AA15)</f>
        <v>1</v>
      </c>
      <c r="AB9" s="59">
        <f>SUM(AB10:AB15)</f>
        <v>0</v>
      </c>
      <c r="AC9" s="58"/>
      <c r="AD9" s="58"/>
      <c r="AE9" s="58"/>
      <c r="AF9" s="58"/>
      <c r="AG9" s="58"/>
      <c r="AH9" s="59">
        <f>SUM(AH10:AH15)</f>
        <v>1</v>
      </c>
      <c r="AI9" s="59">
        <f>SUM(AI10:AI15)</f>
        <v>0</v>
      </c>
      <c r="AJ9" s="58"/>
      <c r="AK9" s="58"/>
      <c r="AL9" s="58"/>
      <c r="AM9" s="58"/>
      <c r="AN9" s="58"/>
      <c r="AO9" s="59">
        <f>SUM(AO10:AO15)</f>
        <v>3</v>
      </c>
      <c r="AP9" s="59">
        <f>SUM(AP10:AP15)</f>
        <v>0</v>
      </c>
      <c r="AQ9" s="58"/>
      <c r="AR9" s="58"/>
      <c r="AS9" s="58"/>
      <c r="AT9" s="58"/>
      <c r="AU9" s="58"/>
      <c r="AV9" s="59">
        <f>SUM(AV10:AV15)</f>
        <v>2</v>
      </c>
      <c r="AW9" s="59">
        <f>SUM(AW10:AW15)</f>
        <v>0</v>
      </c>
      <c r="AX9" s="58"/>
      <c r="AY9" s="58"/>
      <c r="AZ9" s="58"/>
      <c r="BA9" s="58"/>
      <c r="BB9" s="58"/>
      <c r="BC9" s="59">
        <f>SUM(BC10:BC15)</f>
        <v>0</v>
      </c>
      <c r="BD9" s="59">
        <f>SUM(BD10:BD15)</f>
        <v>0</v>
      </c>
      <c r="BE9" s="58"/>
    </row>
    <row r="10" spans="1:57" ht="12.75">
      <c r="A10" s="60">
        <v>1</v>
      </c>
      <c r="B10" s="61" t="s">
        <v>28</v>
      </c>
      <c r="C10" s="62">
        <f>COUNTA(O10,V10,AC10,AJ10,AQ10,AX10,BE10)</f>
        <v>1</v>
      </c>
      <c r="D10" s="63">
        <f>SUM(I10:L10,P10:S10,W10:Z10,AD10:AG10,AK10:AN10,AR10:AU10,AY10:BB10,BF10:BI10)*15</f>
        <v>120</v>
      </c>
      <c r="E10" s="64">
        <f aca="true" t="shared" si="0" ref="E10:H14">SUM(I10,P10,W10,AD10,AK10,AR10,AY10,BF10)*15</f>
        <v>0</v>
      </c>
      <c r="F10" s="65">
        <f t="shared" si="0"/>
        <v>120</v>
      </c>
      <c r="G10" s="65">
        <f t="shared" si="0"/>
        <v>0</v>
      </c>
      <c r="H10" s="66">
        <f t="shared" si="0"/>
        <v>0</v>
      </c>
      <c r="I10" s="65"/>
      <c r="J10" s="65"/>
      <c r="K10" s="65"/>
      <c r="L10" s="65"/>
      <c r="M10" s="67"/>
      <c r="N10" s="67"/>
      <c r="O10" s="68"/>
      <c r="P10" s="65"/>
      <c r="Q10" s="65">
        <v>2</v>
      </c>
      <c r="R10" s="65"/>
      <c r="S10" s="65"/>
      <c r="T10" s="69">
        <v>1</v>
      </c>
      <c r="U10" s="69"/>
      <c r="V10" s="70"/>
      <c r="W10" s="65"/>
      <c r="X10" s="65">
        <v>2</v>
      </c>
      <c r="Y10" s="65"/>
      <c r="Z10" s="65"/>
      <c r="AA10" s="69">
        <v>1</v>
      </c>
      <c r="AB10" s="69"/>
      <c r="AC10" s="71"/>
      <c r="AD10" s="65"/>
      <c r="AE10" s="65">
        <v>2</v>
      </c>
      <c r="AF10" s="65"/>
      <c r="AG10" s="65"/>
      <c r="AH10" s="69">
        <v>1</v>
      </c>
      <c r="AI10" s="69"/>
      <c r="AJ10" s="70"/>
      <c r="AK10" s="65"/>
      <c r="AL10" s="65">
        <v>2</v>
      </c>
      <c r="AM10" s="65"/>
      <c r="AN10" s="65"/>
      <c r="AO10" s="69">
        <v>2</v>
      </c>
      <c r="AP10" s="69"/>
      <c r="AQ10" s="68" t="s">
        <v>29</v>
      </c>
      <c r="AR10" s="65"/>
      <c r="AS10" s="65"/>
      <c r="AT10" s="65"/>
      <c r="AU10" s="65"/>
      <c r="AV10" s="69"/>
      <c r="AW10" s="69"/>
      <c r="AX10" s="72"/>
      <c r="AY10" s="73"/>
      <c r="AZ10" s="65"/>
      <c r="BA10" s="65"/>
      <c r="BB10" s="65"/>
      <c r="BC10" s="74"/>
      <c r="BD10" s="74"/>
      <c r="BE10" s="68"/>
    </row>
    <row r="11" spans="1:57" ht="12.75">
      <c r="A11" s="75">
        <f>A10+1</f>
        <v>2</v>
      </c>
      <c r="B11" s="76" t="s">
        <v>30</v>
      </c>
      <c r="C11" s="62">
        <f>COUNTA(O11,V11,AC11,AJ11,AQ11,AX11,BE11)</f>
        <v>0</v>
      </c>
      <c r="D11" s="77">
        <f>SUM(I11:L11,P11:S11,W11:Z11,AD11:AG11,AK11:AN11,AR11:AU11,AY11:BB11,BF11:BI11)*15</f>
        <v>15</v>
      </c>
      <c r="E11" s="78">
        <f t="shared" si="0"/>
        <v>15</v>
      </c>
      <c r="F11" s="79">
        <f t="shared" si="0"/>
        <v>0</v>
      </c>
      <c r="G11" s="79">
        <f t="shared" si="0"/>
        <v>0</v>
      </c>
      <c r="H11" s="80">
        <f t="shared" si="0"/>
        <v>0</v>
      </c>
      <c r="I11" s="79"/>
      <c r="J11" s="79"/>
      <c r="K11" s="79"/>
      <c r="L11" s="79"/>
      <c r="M11" s="81"/>
      <c r="N11" s="81"/>
      <c r="O11" s="82"/>
      <c r="P11" s="79"/>
      <c r="Q11" s="79"/>
      <c r="R11" s="79"/>
      <c r="S11" s="79"/>
      <c r="T11" s="81"/>
      <c r="U11" s="81"/>
      <c r="V11" s="83"/>
      <c r="W11" s="79"/>
      <c r="X11" s="79"/>
      <c r="Y11" s="79"/>
      <c r="Z11" s="79"/>
      <c r="AA11" s="84"/>
      <c r="AB11" s="84"/>
      <c r="AC11" s="82"/>
      <c r="AD11" s="79"/>
      <c r="AE11" s="79"/>
      <c r="AF11" s="79"/>
      <c r="AG11" s="79"/>
      <c r="AH11" s="84"/>
      <c r="AI11" s="84"/>
      <c r="AJ11" s="83"/>
      <c r="AK11" s="79"/>
      <c r="AL11" s="79"/>
      <c r="AM11" s="79"/>
      <c r="AN11" s="79"/>
      <c r="AO11" s="84"/>
      <c r="AP11" s="84"/>
      <c r="AQ11" s="82"/>
      <c r="AR11" s="79">
        <v>1</v>
      </c>
      <c r="AS11" s="79"/>
      <c r="AT11" s="79"/>
      <c r="AU11" s="79"/>
      <c r="AV11" s="85">
        <v>1</v>
      </c>
      <c r="AW11" s="84"/>
      <c r="AX11" s="83"/>
      <c r="AY11" s="86"/>
      <c r="AZ11" s="79"/>
      <c r="BA11" s="79"/>
      <c r="BB11" s="79"/>
      <c r="BC11" s="84"/>
      <c r="BD11" s="84"/>
      <c r="BE11" s="82"/>
    </row>
    <row r="12" spans="1:57" ht="12.75">
      <c r="A12" s="75">
        <f>A11+1</f>
        <v>3</v>
      </c>
      <c r="B12" s="87" t="s">
        <v>31</v>
      </c>
      <c r="C12" s="62">
        <f>COUNTA(O12,V12,AC12,AJ12,AQ12,AX12,BE12)</f>
        <v>0</v>
      </c>
      <c r="D12" s="77">
        <f>SUM(I12:L12,P12:S12,W12:Z12,AD12:AG12,AK12:AN12,AR12:AU12,AY12:BB12,BF12:BI12)*15</f>
        <v>15</v>
      </c>
      <c r="E12" s="78">
        <f t="shared" si="0"/>
        <v>15</v>
      </c>
      <c r="F12" s="79">
        <f t="shared" si="0"/>
        <v>0</v>
      </c>
      <c r="G12" s="79">
        <f t="shared" si="0"/>
        <v>0</v>
      </c>
      <c r="H12" s="80">
        <f t="shared" si="0"/>
        <v>0</v>
      </c>
      <c r="I12" s="79"/>
      <c r="J12" s="79"/>
      <c r="K12" s="79"/>
      <c r="L12" s="79"/>
      <c r="M12" s="81"/>
      <c r="N12" s="81"/>
      <c r="O12" s="82"/>
      <c r="P12" s="79"/>
      <c r="Q12" s="79"/>
      <c r="R12" s="79"/>
      <c r="S12" s="79"/>
      <c r="T12" s="81"/>
      <c r="U12" s="81"/>
      <c r="V12" s="83"/>
      <c r="W12" s="79"/>
      <c r="X12" s="79"/>
      <c r="Y12" s="79"/>
      <c r="Z12" s="79"/>
      <c r="AA12" s="84"/>
      <c r="AB12" s="84"/>
      <c r="AC12" s="82"/>
      <c r="AD12" s="79"/>
      <c r="AE12" s="79"/>
      <c r="AF12" s="79"/>
      <c r="AG12" s="79"/>
      <c r="AH12" s="85"/>
      <c r="AI12" s="84"/>
      <c r="AJ12" s="83"/>
      <c r="AK12" s="79">
        <v>1</v>
      </c>
      <c r="AL12" s="79"/>
      <c r="AM12" s="79"/>
      <c r="AN12" s="79"/>
      <c r="AO12" s="69">
        <v>1</v>
      </c>
      <c r="AP12" s="84"/>
      <c r="AQ12" s="82"/>
      <c r="AR12" s="79"/>
      <c r="AS12" s="79"/>
      <c r="AT12" s="79"/>
      <c r="AU12" s="79"/>
      <c r="AV12" s="85"/>
      <c r="AW12" s="84"/>
      <c r="AX12" s="83"/>
      <c r="AY12" s="86"/>
      <c r="AZ12" s="79"/>
      <c r="BA12" s="79"/>
      <c r="BB12" s="79"/>
      <c r="BC12" s="84"/>
      <c r="BD12" s="84"/>
      <c r="BE12" s="82"/>
    </row>
    <row r="13" spans="1:57" ht="12.75">
      <c r="A13" s="75">
        <f>A12+1</f>
        <v>4</v>
      </c>
      <c r="B13" s="87" t="s">
        <v>32</v>
      </c>
      <c r="C13" s="62">
        <f>COUNTA(O13,V13,AC13,AJ13,AQ13,AX13,BE13)</f>
        <v>0</v>
      </c>
      <c r="D13" s="63">
        <f>SUM(I13:L13,P13:S13,W13:Z13,AD13:AG13,AK13:AN13,AR13:AU13,AY13:BB13,BF13:BI13)*15</f>
        <v>15</v>
      </c>
      <c r="E13" s="64">
        <f t="shared" si="0"/>
        <v>15</v>
      </c>
      <c r="F13" s="65">
        <f t="shared" si="0"/>
        <v>0</v>
      </c>
      <c r="G13" s="65">
        <f t="shared" si="0"/>
        <v>0</v>
      </c>
      <c r="H13" s="66">
        <f t="shared" si="0"/>
        <v>0</v>
      </c>
      <c r="I13" s="65"/>
      <c r="J13" s="65"/>
      <c r="K13" s="65"/>
      <c r="L13" s="65"/>
      <c r="M13" s="69"/>
      <c r="N13" s="67"/>
      <c r="O13" s="68"/>
      <c r="P13" s="88">
        <v>1</v>
      </c>
      <c r="Q13" s="88"/>
      <c r="R13" s="88"/>
      <c r="S13" s="88"/>
      <c r="T13" s="67">
        <v>1</v>
      </c>
      <c r="U13" s="67"/>
      <c r="V13" s="70"/>
      <c r="W13" s="65"/>
      <c r="X13" s="65"/>
      <c r="Y13" s="65"/>
      <c r="Z13" s="65"/>
      <c r="AA13" s="74"/>
      <c r="AB13" s="74"/>
      <c r="AC13" s="68"/>
      <c r="AD13" s="89"/>
      <c r="AE13" s="89"/>
      <c r="AF13" s="65"/>
      <c r="AG13" s="65"/>
      <c r="AH13" s="74"/>
      <c r="AI13" s="74"/>
      <c r="AJ13" s="70"/>
      <c r="AK13" s="88"/>
      <c r="AL13" s="88"/>
      <c r="AM13" s="65"/>
      <c r="AN13" s="65"/>
      <c r="AO13" s="69"/>
      <c r="AP13" s="74"/>
      <c r="AQ13" s="68"/>
      <c r="AR13" s="88"/>
      <c r="AS13" s="88"/>
      <c r="AT13" s="88"/>
      <c r="AU13" s="88"/>
      <c r="AV13" s="69"/>
      <c r="AW13" s="74"/>
      <c r="AX13" s="70"/>
      <c r="AY13" s="90"/>
      <c r="AZ13" s="91"/>
      <c r="BA13" s="91"/>
      <c r="BB13" s="91"/>
      <c r="BC13" s="92"/>
      <c r="BD13" s="92"/>
      <c r="BE13" s="93"/>
    </row>
    <row r="14" spans="1:57" ht="12.75">
      <c r="A14" s="75">
        <f>A13+1</f>
        <v>5</v>
      </c>
      <c r="B14" s="87" t="s">
        <v>33</v>
      </c>
      <c r="C14" s="62">
        <f>COUNTA(O14,V14,AC14,AJ14,AQ14,AX14,BE14)</f>
        <v>0</v>
      </c>
      <c r="D14" s="63">
        <f>SUM(I14:L14,P14:S14,W14:Z14,AD14:AG14,AK14:AN14,AR14:AU14,AY14:BB14,BF14:BI14)*15</f>
        <v>15</v>
      </c>
      <c r="E14" s="64">
        <f t="shared" si="0"/>
        <v>15</v>
      </c>
      <c r="F14" s="65">
        <f t="shared" si="0"/>
        <v>0</v>
      </c>
      <c r="G14" s="65">
        <f t="shared" si="0"/>
        <v>0</v>
      </c>
      <c r="H14" s="66">
        <f t="shared" si="0"/>
        <v>0</v>
      </c>
      <c r="I14" s="65"/>
      <c r="J14" s="65"/>
      <c r="K14" s="65"/>
      <c r="L14" s="65"/>
      <c r="M14" s="67"/>
      <c r="N14" s="67"/>
      <c r="O14" s="68"/>
      <c r="P14" s="88"/>
      <c r="Q14" s="88"/>
      <c r="R14" s="88"/>
      <c r="S14" s="88"/>
      <c r="T14" s="67"/>
      <c r="U14" s="67"/>
      <c r="V14" s="70"/>
      <c r="W14" s="65"/>
      <c r="X14" s="65"/>
      <c r="Y14" s="65"/>
      <c r="Z14" s="65"/>
      <c r="AA14" s="74"/>
      <c r="AB14" s="74"/>
      <c r="AC14" s="68"/>
      <c r="AD14" s="89"/>
      <c r="AE14" s="89"/>
      <c r="AF14" s="65"/>
      <c r="AG14" s="65"/>
      <c r="AH14" s="74"/>
      <c r="AI14" s="74"/>
      <c r="AJ14" s="70"/>
      <c r="AK14" s="88"/>
      <c r="AL14" s="88"/>
      <c r="AM14" s="65"/>
      <c r="AN14" s="65"/>
      <c r="AO14" s="69"/>
      <c r="AP14" s="74"/>
      <c r="AQ14" s="68"/>
      <c r="AR14" s="88">
        <v>1</v>
      </c>
      <c r="AS14" s="88"/>
      <c r="AT14" s="88"/>
      <c r="AU14" s="88"/>
      <c r="AV14" s="69">
        <v>1</v>
      </c>
      <c r="AW14" s="74"/>
      <c r="AX14" s="70"/>
      <c r="AY14" s="90"/>
      <c r="AZ14" s="91"/>
      <c r="BA14" s="91"/>
      <c r="BB14" s="91"/>
      <c r="BC14" s="85"/>
      <c r="BD14" s="92"/>
      <c r="BE14" s="93"/>
    </row>
    <row r="15" spans="1:57" ht="13.5" thickBot="1">
      <c r="A15" s="75"/>
      <c r="B15" s="94"/>
      <c r="C15" s="95"/>
      <c r="D15" s="45"/>
      <c r="E15" s="44"/>
      <c r="F15" s="96"/>
      <c r="G15" s="96"/>
      <c r="H15" s="97"/>
      <c r="I15" s="96"/>
      <c r="J15" s="96"/>
      <c r="K15" s="96"/>
      <c r="L15" s="96"/>
      <c r="M15" s="98"/>
      <c r="N15" s="98"/>
      <c r="O15" s="99"/>
      <c r="P15" s="96"/>
      <c r="Q15" s="96"/>
      <c r="R15" s="96"/>
      <c r="S15" s="96"/>
      <c r="T15" s="98"/>
      <c r="U15" s="98"/>
      <c r="V15" s="100"/>
      <c r="W15" s="96"/>
      <c r="X15" s="96"/>
      <c r="Y15" s="96"/>
      <c r="Z15" s="96"/>
      <c r="AA15" s="98"/>
      <c r="AB15" s="98"/>
      <c r="AC15" s="99"/>
      <c r="AD15" s="96"/>
      <c r="AE15" s="96"/>
      <c r="AF15" s="96"/>
      <c r="AG15" s="96"/>
      <c r="AH15" s="101"/>
      <c r="AI15" s="101"/>
      <c r="AJ15" s="100"/>
      <c r="AK15" s="96"/>
      <c r="AL15" s="96"/>
      <c r="AM15" s="96"/>
      <c r="AN15" s="96"/>
      <c r="AO15" s="101"/>
      <c r="AP15" s="101"/>
      <c r="AQ15" s="99"/>
      <c r="AR15" s="96"/>
      <c r="AS15" s="96"/>
      <c r="AT15" s="96"/>
      <c r="AU15" s="96"/>
      <c r="AV15" s="101"/>
      <c r="AW15" s="101"/>
      <c r="AX15" s="100"/>
      <c r="AY15" s="53"/>
      <c r="AZ15" s="96"/>
      <c r="BA15" s="96"/>
      <c r="BB15" s="96"/>
      <c r="BC15" s="101"/>
      <c r="BD15" s="101"/>
      <c r="BE15" s="99"/>
    </row>
    <row r="16" spans="1:57" ht="13.5" thickBot="1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5"/>
      <c r="O16" s="104"/>
      <c r="P16" s="104"/>
      <c r="Q16" s="104"/>
      <c r="R16" s="104"/>
      <c r="S16" s="104"/>
      <c r="T16" s="105"/>
      <c r="U16" s="105"/>
      <c r="V16" s="104"/>
      <c r="W16" s="104"/>
      <c r="X16" s="104"/>
      <c r="Y16" s="104"/>
      <c r="Z16" s="104"/>
      <c r="AA16" s="106"/>
      <c r="AB16" s="106"/>
      <c r="AC16" s="104"/>
      <c r="AD16" s="104"/>
      <c r="AE16" s="104"/>
      <c r="AF16" s="104"/>
      <c r="AG16" s="104"/>
      <c r="AH16" s="106"/>
      <c r="AI16" s="106"/>
      <c r="AJ16" s="104"/>
      <c r="AK16" s="104"/>
      <c r="AL16" s="104"/>
      <c r="AM16" s="104"/>
      <c r="AN16" s="104"/>
      <c r="AO16" s="106"/>
      <c r="AP16" s="106"/>
      <c r="AQ16" s="104"/>
      <c r="AR16" s="104"/>
      <c r="AS16" s="104"/>
      <c r="AT16" s="104"/>
      <c r="AU16" s="104"/>
      <c r="AV16" s="106"/>
      <c r="AW16" s="106"/>
      <c r="AX16" s="104"/>
      <c r="AY16" s="104"/>
      <c r="AZ16" s="104"/>
      <c r="BA16" s="104"/>
      <c r="BB16" s="104"/>
      <c r="BC16" s="106"/>
      <c r="BD16" s="106"/>
      <c r="BE16" s="104"/>
    </row>
    <row r="17" spans="1:57" ht="13.5" thickBot="1">
      <c r="A17" s="107" t="s">
        <v>34</v>
      </c>
      <c r="B17" s="108" t="s">
        <v>35</v>
      </c>
      <c r="C17" s="109"/>
      <c r="D17" s="57">
        <f>SUM(D18:D25)</f>
        <v>300</v>
      </c>
      <c r="E17" s="109"/>
      <c r="F17" s="109"/>
      <c r="G17" s="109"/>
      <c r="H17" s="109"/>
      <c r="I17" s="110"/>
      <c r="J17" s="110"/>
      <c r="K17" s="110"/>
      <c r="L17" s="110"/>
      <c r="M17" s="36">
        <f>SUM(M18:M25)</f>
        <v>16</v>
      </c>
      <c r="N17" s="36">
        <f>SUM(N18:N25)</f>
        <v>0</v>
      </c>
      <c r="O17" s="110"/>
      <c r="P17" s="110"/>
      <c r="Q17" s="110"/>
      <c r="R17" s="110"/>
      <c r="S17" s="110"/>
      <c r="T17" s="36">
        <f>SUM(T18:T25)</f>
        <v>19</v>
      </c>
      <c r="U17" s="36">
        <f>SUM(U18:U25)</f>
        <v>0</v>
      </c>
      <c r="V17" s="110"/>
      <c r="W17" s="110"/>
      <c r="X17" s="110"/>
      <c r="Y17" s="110"/>
      <c r="Z17" s="110"/>
      <c r="AA17" s="36">
        <f>SUM(AA18:AA25)</f>
        <v>7</v>
      </c>
      <c r="AB17" s="36">
        <f>SUM(AB18:AB25)</f>
        <v>0</v>
      </c>
      <c r="AC17" s="110"/>
      <c r="AD17" s="110"/>
      <c r="AE17" s="110"/>
      <c r="AF17" s="110"/>
      <c r="AG17" s="110"/>
      <c r="AH17" s="36">
        <f>SUM(AH18:AH25)</f>
        <v>0</v>
      </c>
      <c r="AI17" s="36">
        <f>SUM(AI18:AI25)</f>
        <v>0</v>
      </c>
      <c r="AJ17" s="110"/>
      <c r="AK17" s="110"/>
      <c r="AL17" s="110"/>
      <c r="AM17" s="110"/>
      <c r="AN17" s="110"/>
      <c r="AO17" s="36">
        <f>SUM(AO18:AO25)</f>
        <v>0</v>
      </c>
      <c r="AP17" s="36">
        <f>SUM(AP18:AP25)</f>
        <v>0</v>
      </c>
      <c r="AQ17" s="110"/>
      <c r="AR17" s="110"/>
      <c r="AS17" s="110"/>
      <c r="AT17" s="110"/>
      <c r="AU17" s="110"/>
      <c r="AV17" s="36">
        <f>SUM(AV18:AV25)</f>
        <v>0</v>
      </c>
      <c r="AW17" s="36">
        <f>SUM(AW18:AW25)</f>
        <v>0</v>
      </c>
      <c r="AX17" s="110"/>
      <c r="AY17" s="110"/>
      <c r="AZ17" s="110"/>
      <c r="BA17" s="110"/>
      <c r="BB17" s="110"/>
      <c r="BC17" s="36">
        <f>SUM(BC18:BC25)</f>
        <v>0</v>
      </c>
      <c r="BD17" s="36">
        <f>SUM(BD18:BD25)</f>
        <v>0</v>
      </c>
      <c r="BE17" s="110"/>
    </row>
    <row r="18" spans="1:57" ht="12.75">
      <c r="A18" s="111">
        <f>A14+1</f>
        <v>6</v>
      </c>
      <c r="B18" s="112" t="s">
        <v>36</v>
      </c>
      <c r="C18" s="62">
        <f aca="true" t="shared" si="1" ref="C18:C25">COUNTA(O18,V18,AC18,AJ18,AQ18,AX18,BE18)</f>
        <v>0</v>
      </c>
      <c r="D18" s="113">
        <f aca="true" t="shared" si="2" ref="D18:D25">SUM(I18:L18,P18:S18,W18:Z18,AD18:AG18,AK18:AN18,AR18:AU18,AY18:BB18,BF18:BI18)*15</f>
        <v>30</v>
      </c>
      <c r="E18" s="114">
        <f aca="true" t="shared" si="3" ref="E18:H25">SUM(I18,P18,W18,AD18,AK18,AR18,AY18,BF18)*15</f>
        <v>15</v>
      </c>
      <c r="F18" s="115">
        <f t="shared" si="3"/>
        <v>15</v>
      </c>
      <c r="G18" s="115">
        <f t="shared" si="3"/>
        <v>0</v>
      </c>
      <c r="H18" s="116">
        <f t="shared" si="3"/>
        <v>0</v>
      </c>
      <c r="I18" s="117">
        <v>1</v>
      </c>
      <c r="J18" s="115">
        <v>1</v>
      </c>
      <c r="K18" s="115"/>
      <c r="L18" s="115"/>
      <c r="M18" s="118">
        <v>4</v>
      </c>
      <c r="N18" s="119"/>
      <c r="O18" s="120"/>
      <c r="P18" s="121"/>
      <c r="Q18" s="121"/>
      <c r="R18" s="121"/>
      <c r="S18" s="121"/>
      <c r="T18" s="119"/>
      <c r="U18" s="119"/>
      <c r="V18" s="122"/>
      <c r="W18" s="115"/>
      <c r="X18" s="113"/>
      <c r="Y18" s="115"/>
      <c r="Z18" s="115"/>
      <c r="AA18" s="123"/>
      <c r="AB18" s="123"/>
      <c r="AC18" s="120"/>
      <c r="AD18" s="115"/>
      <c r="AE18" s="115"/>
      <c r="AF18" s="115"/>
      <c r="AG18" s="115"/>
      <c r="AH18" s="123"/>
      <c r="AI18" s="123"/>
      <c r="AJ18" s="124"/>
      <c r="AK18" s="121"/>
      <c r="AL18" s="121"/>
      <c r="AM18" s="121"/>
      <c r="AN18" s="121"/>
      <c r="AO18" s="123"/>
      <c r="AP18" s="123"/>
      <c r="AQ18" s="125"/>
      <c r="AR18" s="115"/>
      <c r="AS18" s="115"/>
      <c r="AT18" s="115"/>
      <c r="AU18" s="115"/>
      <c r="AV18" s="123"/>
      <c r="AW18" s="123"/>
      <c r="AX18" s="124"/>
      <c r="AY18" s="126"/>
      <c r="AZ18" s="115"/>
      <c r="BA18" s="115"/>
      <c r="BB18" s="115"/>
      <c r="BC18" s="123"/>
      <c r="BD18" s="123"/>
      <c r="BE18" s="125"/>
    </row>
    <row r="19" spans="1:57" ht="12.75">
      <c r="A19" s="111">
        <f aca="true" t="shared" si="4" ref="A19:A25">A18+1</f>
        <v>7</v>
      </c>
      <c r="B19" s="112" t="s">
        <v>37</v>
      </c>
      <c r="C19" s="62">
        <f t="shared" si="1"/>
        <v>1</v>
      </c>
      <c r="D19" s="127">
        <f t="shared" si="2"/>
        <v>30</v>
      </c>
      <c r="E19" s="128">
        <f t="shared" si="3"/>
        <v>15</v>
      </c>
      <c r="F19" s="129">
        <f t="shared" si="3"/>
        <v>15</v>
      </c>
      <c r="G19" s="129">
        <f t="shared" si="3"/>
        <v>0</v>
      </c>
      <c r="H19" s="130">
        <f t="shared" si="3"/>
        <v>0</v>
      </c>
      <c r="I19" s="131">
        <v>1</v>
      </c>
      <c r="J19" s="132">
        <v>1</v>
      </c>
      <c r="K19" s="132"/>
      <c r="L19" s="129"/>
      <c r="M19" s="133">
        <v>6</v>
      </c>
      <c r="N19" s="134"/>
      <c r="O19" s="135" t="s">
        <v>29</v>
      </c>
      <c r="P19" s="132"/>
      <c r="Q19" s="132"/>
      <c r="R19" s="132"/>
      <c r="S19" s="132"/>
      <c r="T19" s="133"/>
      <c r="U19" s="134"/>
      <c r="V19" s="136"/>
      <c r="W19" s="129"/>
      <c r="X19" s="127"/>
      <c r="Y19" s="129"/>
      <c r="Z19" s="129"/>
      <c r="AA19" s="137"/>
      <c r="AB19" s="137"/>
      <c r="AC19" s="135"/>
      <c r="AD19" s="129"/>
      <c r="AE19" s="129"/>
      <c r="AF19" s="129"/>
      <c r="AG19" s="129"/>
      <c r="AH19" s="137"/>
      <c r="AI19" s="137"/>
      <c r="AJ19" s="138"/>
      <c r="AK19" s="132"/>
      <c r="AL19" s="132"/>
      <c r="AM19" s="132"/>
      <c r="AN19" s="132"/>
      <c r="AO19" s="137"/>
      <c r="AP19" s="137"/>
      <c r="AQ19" s="139"/>
      <c r="AR19" s="129"/>
      <c r="AS19" s="129"/>
      <c r="AT19" s="129"/>
      <c r="AU19" s="129"/>
      <c r="AV19" s="137"/>
      <c r="AW19" s="137"/>
      <c r="AX19" s="138"/>
      <c r="AY19" s="140"/>
      <c r="AZ19" s="129"/>
      <c r="BA19" s="129"/>
      <c r="BB19" s="129"/>
      <c r="BC19" s="137"/>
      <c r="BD19" s="137"/>
      <c r="BE19" s="139"/>
    </row>
    <row r="20" spans="1:57" ht="12.75">
      <c r="A20" s="111">
        <f t="shared" si="4"/>
        <v>8</v>
      </c>
      <c r="B20" s="112" t="s">
        <v>38</v>
      </c>
      <c r="C20" s="62">
        <f t="shared" si="1"/>
        <v>1</v>
      </c>
      <c r="D20" s="127">
        <f t="shared" si="2"/>
        <v>45</v>
      </c>
      <c r="E20" s="128">
        <f t="shared" si="3"/>
        <v>30</v>
      </c>
      <c r="F20" s="129">
        <f t="shared" si="3"/>
        <v>15</v>
      </c>
      <c r="G20" s="129">
        <f t="shared" si="3"/>
        <v>0</v>
      </c>
      <c r="H20" s="130">
        <f t="shared" si="3"/>
        <v>0</v>
      </c>
      <c r="I20" s="132">
        <v>2</v>
      </c>
      <c r="J20" s="132">
        <v>1</v>
      </c>
      <c r="K20" s="132"/>
      <c r="L20" s="132"/>
      <c r="M20" s="133">
        <v>6</v>
      </c>
      <c r="N20" s="134"/>
      <c r="O20" s="136" t="s">
        <v>29</v>
      </c>
      <c r="P20" s="132"/>
      <c r="Q20" s="132"/>
      <c r="R20" s="132"/>
      <c r="S20" s="132"/>
      <c r="T20" s="133"/>
      <c r="U20" s="134"/>
      <c r="V20" s="136"/>
      <c r="W20" s="129"/>
      <c r="X20" s="127"/>
      <c r="Y20" s="129"/>
      <c r="Z20" s="129"/>
      <c r="AA20" s="137"/>
      <c r="AB20" s="137"/>
      <c r="AC20" s="135"/>
      <c r="AD20" s="129"/>
      <c r="AE20" s="129"/>
      <c r="AF20" s="129"/>
      <c r="AG20" s="129"/>
      <c r="AH20" s="137"/>
      <c r="AI20" s="137"/>
      <c r="AJ20" s="138"/>
      <c r="AK20" s="132"/>
      <c r="AL20" s="132"/>
      <c r="AM20" s="132"/>
      <c r="AN20" s="132"/>
      <c r="AO20" s="137"/>
      <c r="AP20" s="137"/>
      <c r="AQ20" s="139"/>
      <c r="AR20" s="129"/>
      <c r="AS20" s="129"/>
      <c r="AT20" s="129"/>
      <c r="AU20" s="129"/>
      <c r="AV20" s="137"/>
      <c r="AW20" s="137"/>
      <c r="AX20" s="138"/>
      <c r="AY20" s="140"/>
      <c r="AZ20" s="129"/>
      <c r="BA20" s="129"/>
      <c r="BB20" s="129"/>
      <c r="BC20" s="137"/>
      <c r="BD20" s="137"/>
      <c r="BE20" s="139"/>
    </row>
    <row r="21" spans="1:57" ht="12.75">
      <c r="A21" s="111">
        <f t="shared" si="4"/>
        <v>9</v>
      </c>
      <c r="B21" s="112" t="s">
        <v>39</v>
      </c>
      <c r="C21" s="62">
        <f t="shared" si="1"/>
        <v>1</v>
      </c>
      <c r="D21" s="127">
        <f t="shared" si="2"/>
        <v>30</v>
      </c>
      <c r="E21" s="128">
        <f t="shared" si="3"/>
        <v>15</v>
      </c>
      <c r="F21" s="129">
        <f t="shared" si="3"/>
        <v>15</v>
      </c>
      <c r="G21" s="129">
        <f t="shared" si="3"/>
        <v>0</v>
      </c>
      <c r="H21" s="130">
        <f t="shared" si="3"/>
        <v>0</v>
      </c>
      <c r="I21" s="131"/>
      <c r="J21" s="132"/>
      <c r="K21" s="132"/>
      <c r="L21" s="129"/>
      <c r="M21" s="133"/>
      <c r="N21" s="134"/>
      <c r="O21" s="135"/>
      <c r="P21" s="132">
        <v>1</v>
      </c>
      <c r="Q21" s="132">
        <v>1</v>
      </c>
      <c r="R21" s="132"/>
      <c r="S21" s="132"/>
      <c r="T21" s="133">
        <v>7</v>
      </c>
      <c r="U21" s="134"/>
      <c r="V21" s="136" t="s">
        <v>29</v>
      </c>
      <c r="W21" s="129"/>
      <c r="X21" s="127"/>
      <c r="Y21" s="129"/>
      <c r="Z21" s="129"/>
      <c r="AA21" s="137"/>
      <c r="AB21" s="137"/>
      <c r="AC21" s="135"/>
      <c r="AD21" s="129"/>
      <c r="AE21" s="129"/>
      <c r="AF21" s="129"/>
      <c r="AG21" s="129"/>
      <c r="AH21" s="137"/>
      <c r="AI21" s="137"/>
      <c r="AJ21" s="138"/>
      <c r="AK21" s="132"/>
      <c r="AL21" s="132"/>
      <c r="AM21" s="132"/>
      <c r="AN21" s="132"/>
      <c r="AO21" s="137"/>
      <c r="AP21" s="137"/>
      <c r="AQ21" s="139"/>
      <c r="AR21" s="129"/>
      <c r="AS21" s="129"/>
      <c r="AT21" s="129"/>
      <c r="AU21" s="129"/>
      <c r="AV21" s="137"/>
      <c r="AW21" s="137"/>
      <c r="AX21" s="138"/>
      <c r="AY21" s="140"/>
      <c r="AZ21" s="129"/>
      <c r="BA21" s="129"/>
      <c r="BB21" s="129"/>
      <c r="BC21" s="137"/>
      <c r="BD21" s="137"/>
      <c r="BE21" s="139"/>
    </row>
    <row r="22" spans="1:57" ht="12.75">
      <c r="A22" s="111">
        <f t="shared" si="4"/>
        <v>10</v>
      </c>
      <c r="B22" s="112" t="s">
        <v>40</v>
      </c>
      <c r="C22" s="62">
        <f t="shared" si="1"/>
        <v>1</v>
      </c>
      <c r="D22" s="127">
        <f t="shared" si="2"/>
        <v>60</v>
      </c>
      <c r="E22" s="128">
        <f t="shared" si="3"/>
        <v>30</v>
      </c>
      <c r="F22" s="129">
        <f t="shared" si="3"/>
        <v>30</v>
      </c>
      <c r="G22" s="129">
        <f t="shared" si="3"/>
        <v>0</v>
      </c>
      <c r="H22" s="130">
        <f t="shared" si="3"/>
        <v>0</v>
      </c>
      <c r="I22" s="131"/>
      <c r="J22" s="132"/>
      <c r="K22" s="132"/>
      <c r="L22" s="129"/>
      <c r="M22" s="133"/>
      <c r="N22" s="134"/>
      <c r="O22" s="139"/>
      <c r="P22" s="132">
        <v>2</v>
      </c>
      <c r="Q22" s="132">
        <v>2</v>
      </c>
      <c r="R22" s="132"/>
      <c r="S22" s="132"/>
      <c r="T22" s="133">
        <v>6</v>
      </c>
      <c r="U22" s="134"/>
      <c r="V22" s="136" t="s">
        <v>29</v>
      </c>
      <c r="W22" s="129"/>
      <c r="X22" s="127"/>
      <c r="Y22" s="129"/>
      <c r="Z22" s="129"/>
      <c r="AA22" s="133"/>
      <c r="AB22" s="137"/>
      <c r="AC22" s="135"/>
      <c r="AD22" s="141"/>
      <c r="AE22" s="141"/>
      <c r="AF22" s="141"/>
      <c r="AG22" s="141"/>
      <c r="AH22" s="133"/>
      <c r="AI22" s="142"/>
      <c r="AJ22" s="143"/>
      <c r="AK22" s="132"/>
      <c r="AL22" s="132"/>
      <c r="AM22" s="132"/>
      <c r="AN22" s="132"/>
      <c r="AO22" s="137"/>
      <c r="AP22" s="137"/>
      <c r="AQ22" s="139"/>
      <c r="AR22" s="129"/>
      <c r="AS22" s="129"/>
      <c r="AT22" s="129"/>
      <c r="AU22" s="129"/>
      <c r="AV22" s="137"/>
      <c r="AW22" s="137"/>
      <c r="AX22" s="138"/>
      <c r="AY22" s="140"/>
      <c r="AZ22" s="129"/>
      <c r="BA22" s="129"/>
      <c r="BB22" s="129"/>
      <c r="BC22" s="137"/>
      <c r="BD22" s="137"/>
      <c r="BE22" s="139"/>
    </row>
    <row r="23" spans="1:57" ht="12.75">
      <c r="A23" s="111">
        <f t="shared" si="4"/>
        <v>11</v>
      </c>
      <c r="B23" s="144" t="s">
        <v>41</v>
      </c>
      <c r="C23" s="62">
        <f t="shared" si="1"/>
        <v>1</v>
      </c>
      <c r="D23" s="127">
        <f t="shared" si="2"/>
        <v>45</v>
      </c>
      <c r="E23" s="128">
        <f t="shared" si="3"/>
        <v>30</v>
      </c>
      <c r="F23" s="129">
        <f t="shared" si="3"/>
        <v>0</v>
      </c>
      <c r="G23" s="129">
        <f t="shared" si="3"/>
        <v>15</v>
      </c>
      <c r="H23" s="130">
        <f t="shared" si="3"/>
        <v>0</v>
      </c>
      <c r="I23" s="145"/>
      <c r="J23" s="129"/>
      <c r="K23" s="129"/>
      <c r="L23" s="129"/>
      <c r="M23" s="133"/>
      <c r="N23" s="134"/>
      <c r="O23" s="139"/>
      <c r="P23" s="132">
        <v>2</v>
      </c>
      <c r="Q23" s="132"/>
      <c r="R23" s="132">
        <v>1</v>
      </c>
      <c r="S23" s="132"/>
      <c r="T23" s="133">
        <v>6</v>
      </c>
      <c r="U23" s="134"/>
      <c r="V23" s="136" t="s">
        <v>29</v>
      </c>
      <c r="W23" s="129"/>
      <c r="X23" s="127"/>
      <c r="Y23" s="129"/>
      <c r="Z23" s="129"/>
      <c r="AA23" s="137"/>
      <c r="AB23" s="137"/>
      <c r="AC23" s="135"/>
      <c r="AD23" s="129"/>
      <c r="AE23" s="129"/>
      <c r="AF23" s="129"/>
      <c r="AG23" s="129"/>
      <c r="AH23" s="137"/>
      <c r="AI23" s="137"/>
      <c r="AJ23" s="138"/>
      <c r="AK23" s="132"/>
      <c r="AL23" s="132"/>
      <c r="AM23" s="132"/>
      <c r="AN23" s="132"/>
      <c r="AO23" s="137"/>
      <c r="AP23" s="137"/>
      <c r="AQ23" s="139"/>
      <c r="AR23" s="129"/>
      <c r="AS23" s="129"/>
      <c r="AT23" s="129"/>
      <c r="AU23" s="129"/>
      <c r="AV23" s="137"/>
      <c r="AW23" s="137"/>
      <c r="AX23" s="138"/>
      <c r="AY23" s="140"/>
      <c r="AZ23" s="129"/>
      <c r="BA23" s="129"/>
      <c r="BB23" s="129"/>
      <c r="BC23" s="137"/>
      <c r="BD23" s="137"/>
      <c r="BE23" s="139"/>
    </row>
    <row r="24" spans="1:57" ht="12.75">
      <c r="A24" s="111">
        <f t="shared" si="4"/>
        <v>12</v>
      </c>
      <c r="B24" s="146" t="s">
        <v>42</v>
      </c>
      <c r="C24" s="62">
        <f t="shared" si="1"/>
        <v>0</v>
      </c>
      <c r="D24" s="127">
        <f t="shared" si="2"/>
        <v>30</v>
      </c>
      <c r="E24" s="128">
        <f t="shared" si="3"/>
        <v>15</v>
      </c>
      <c r="F24" s="129">
        <f t="shared" si="3"/>
        <v>0</v>
      </c>
      <c r="G24" s="129">
        <f t="shared" si="3"/>
        <v>15</v>
      </c>
      <c r="H24" s="130">
        <f t="shared" si="3"/>
        <v>0</v>
      </c>
      <c r="I24" s="145"/>
      <c r="J24" s="129"/>
      <c r="K24" s="129"/>
      <c r="L24" s="129"/>
      <c r="M24" s="133"/>
      <c r="N24" s="134"/>
      <c r="O24" s="139"/>
      <c r="P24" s="129"/>
      <c r="Q24" s="129"/>
      <c r="R24" s="129"/>
      <c r="S24" s="129"/>
      <c r="T24" s="133"/>
      <c r="U24" s="134"/>
      <c r="V24" s="136"/>
      <c r="W24" s="129">
        <v>1</v>
      </c>
      <c r="X24" s="127"/>
      <c r="Y24" s="129">
        <v>1</v>
      </c>
      <c r="Z24" s="129"/>
      <c r="AA24" s="133">
        <v>2</v>
      </c>
      <c r="AB24" s="137"/>
      <c r="AC24" s="135"/>
      <c r="AD24" s="129"/>
      <c r="AE24" s="129"/>
      <c r="AF24" s="129"/>
      <c r="AG24" s="129"/>
      <c r="AH24" s="133"/>
      <c r="AI24" s="137"/>
      <c r="AJ24" s="138"/>
      <c r="AK24" s="132"/>
      <c r="AL24" s="132"/>
      <c r="AM24" s="132"/>
      <c r="AN24" s="132"/>
      <c r="AO24" s="137"/>
      <c r="AP24" s="137"/>
      <c r="AQ24" s="139"/>
      <c r="AR24" s="129"/>
      <c r="AS24" s="129"/>
      <c r="AT24" s="129"/>
      <c r="AU24" s="129"/>
      <c r="AV24" s="137"/>
      <c r="AW24" s="137"/>
      <c r="AX24" s="138"/>
      <c r="AY24" s="140"/>
      <c r="AZ24" s="129"/>
      <c r="BA24" s="129"/>
      <c r="BB24" s="129"/>
      <c r="BC24" s="137"/>
      <c r="BD24" s="137"/>
      <c r="BE24" s="139"/>
    </row>
    <row r="25" spans="1:57" ht="13.5" thickBot="1">
      <c r="A25" s="230">
        <f t="shared" si="4"/>
        <v>13</v>
      </c>
      <c r="B25" s="147" t="s">
        <v>43</v>
      </c>
      <c r="C25" s="95">
        <f t="shared" si="1"/>
        <v>1</v>
      </c>
      <c r="D25" s="148">
        <f t="shared" si="2"/>
        <v>30</v>
      </c>
      <c r="E25" s="149">
        <f t="shared" si="3"/>
        <v>15</v>
      </c>
      <c r="F25" s="150">
        <f t="shared" si="3"/>
        <v>15</v>
      </c>
      <c r="G25" s="150">
        <f t="shared" si="3"/>
        <v>0</v>
      </c>
      <c r="H25" s="151">
        <f t="shared" si="3"/>
        <v>0</v>
      </c>
      <c r="I25" s="152"/>
      <c r="J25" s="150"/>
      <c r="K25" s="150"/>
      <c r="L25" s="150"/>
      <c r="M25" s="153"/>
      <c r="N25" s="154"/>
      <c r="O25" s="155"/>
      <c r="P25" s="150"/>
      <c r="Q25" s="150"/>
      <c r="R25" s="150"/>
      <c r="S25" s="150"/>
      <c r="T25" s="154"/>
      <c r="U25" s="154"/>
      <c r="V25" s="156"/>
      <c r="W25" s="150">
        <v>1</v>
      </c>
      <c r="X25" s="148">
        <v>1</v>
      </c>
      <c r="Y25" s="150"/>
      <c r="Z25" s="150"/>
      <c r="AA25" s="153">
        <v>5</v>
      </c>
      <c r="AB25" s="157"/>
      <c r="AC25" s="158" t="s">
        <v>29</v>
      </c>
      <c r="AD25" s="150"/>
      <c r="AE25" s="150"/>
      <c r="AF25" s="150"/>
      <c r="AG25" s="150"/>
      <c r="AH25" s="157"/>
      <c r="AI25" s="157"/>
      <c r="AJ25" s="159"/>
      <c r="AK25" s="160"/>
      <c r="AL25" s="160"/>
      <c r="AM25" s="160"/>
      <c r="AN25" s="160"/>
      <c r="AO25" s="157"/>
      <c r="AP25" s="157"/>
      <c r="AQ25" s="155"/>
      <c r="AR25" s="150"/>
      <c r="AS25" s="150"/>
      <c r="AT25" s="150"/>
      <c r="AU25" s="150"/>
      <c r="AV25" s="157"/>
      <c r="AW25" s="157"/>
      <c r="AX25" s="159"/>
      <c r="AY25" s="161"/>
      <c r="AZ25" s="150"/>
      <c r="BA25" s="150"/>
      <c r="BB25" s="150"/>
      <c r="BC25" s="157"/>
      <c r="BD25" s="157"/>
      <c r="BE25" s="155"/>
    </row>
    <row r="26" spans="2:56" ht="13.5" thickBot="1">
      <c r="B26" s="162"/>
      <c r="M26" s="165"/>
      <c r="N26" s="166"/>
      <c r="T26" s="166"/>
      <c r="U26" s="166"/>
      <c r="AA26" s="167"/>
      <c r="AB26" s="167"/>
      <c r="AH26" s="167"/>
      <c r="AI26" s="167"/>
      <c r="AO26" s="167"/>
      <c r="AP26" s="167"/>
      <c r="AV26" s="167"/>
      <c r="AW26" s="167"/>
      <c r="BC26" s="167"/>
      <c r="BD26" s="167"/>
    </row>
    <row r="27" spans="1:57" ht="13.5" thickBot="1">
      <c r="A27" s="54" t="s">
        <v>44</v>
      </c>
      <c r="B27" s="55" t="s">
        <v>45</v>
      </c>
      <c r="C27" s="56"/>
      <c r="D27" s="57">
        <f>SUM(D28:D58)</f>
        <v>825</v>
      </c>
      <c r="E27" s="56"/>
      <c r="F27" s="56"/>
      <c r="G27" s="56"/>
      <c r="H27" s="56"/>
      <c r="I27" s="58"/>
      <c r="J27" s="58"/>
      <c r="K27" s="58"/>
      <c r="L27" s="58"/>
      <c r="M27" s="59">
        <f>SUM(M28:M58)</f>
        <v>14</v>
      </c>
      <c r="N27" s="59">
        <f>SUM(N28:N58)</f>
        <v>0</v>
      </c>
      <c r="O27" s="58"/>
      <c r="P27" s="58"/>
      <c r="Q27" s="58"/>
      <c r="R27" s="58"/>
      <c r="S27" s="58"/>
      <c r="T27" s="59">
        <f>SUM(T28:T58)</f>
        <v>9</v>
      </c>
      <c r="U27" s="59">
        <f>SUM(U28:U58)</f>
        <v>0</v>
      </c>
      <c r="V27" s="58"/>
      <c r="W27" s="58"/>
      <c r="X27" s="58"/>
      <c r="Y27" s="58"/>
      <c r="Z27" s="58"/>
      <c r="AA27" s="59">
        <f>SUM(AA28:AA58)</f>
        <v>22</v>
      </c>
      <c r="AB27" s="59">
        <f>SUM(AB28:AB58)</f>
        <v>0</v>
      </c>
      <c r="AC27" s="58"/>
      <c r="AD27" s="58"/>
      <c r="AE27" s="58"/>
      <c r="AF27" s="58"/>
      <c r="AG27" s="58"/>
      <c r="AH27" s="59">
        <f>SUM(AH28:AH58)</f>
        <v>29</v>
      </c>
      <c r="AI27" s="59">
        <f>SUM(AI28:AI58)</f>
        <v>0</v>
      </c>
      <c r="AJ27" s="58"/>
      <c r="AK27" s="58"/>
      <c r="AL27" s="58"/>
      <c r="AM27" s="58"/>
      <c r="AN27" s="58"/>
      <c r="AO27" s="59">
        <f>SUM(AO28:AO58)</f>
        <v>13</v>
      </c>
      <c r="AP27" s="59">
        <f>SUM(AP28:AP58)</f>
        <v>0</v>
      </c>
      <c r="AQ27" s="58"/>
      <c r="AR27" s="58"/>
      <c r="AS27" s="58"/>
      <c r="AT27" s="58"/>
      <c r="AU27" s="58"/>
      <c r="AV27" s="59">
        <f>SUM(AV28:AV58)</f>
        <v>16</v>
      </c>
      <c r="AW27" s="59">
        <f>SUM(AW28:AW58)</f>
        <v>0</v>
      </c>
      <c r="AX27" s="58"/>
      <c r="AY27" s="58"/>
      <c r="AZ27" s="58"/>
      <c r="BA27" s="58"/>
      <c r="BB27" s="58"/>
      <c r="BC27" s="59">
        <f>SUM(BC28:BC58)</f>
        <v>30</v>
      </c>
      <c r="BD27" s="59">
        <f>SUM(BD28:BD58)</f>
        <v>0</v>
      </c>
      <c r="BE27" s="58"/>
    </row>
    <row r="28" spans="1:57" ht="12.75">
      <c r="A28" s="367">
        <f>A25+1</f>
        <v>14</v>
      </c>
      <c r="B28" s="420" t="s">
        <v>113</v>
      </c>
      <c r="C28" s="368">
        <f aca="true" t="shared" si="5" ref="C28:C58">COUNTA(O28,V28,AC28,AJ28,AQ28,AX28,BE28)</f>
        <v>0</v>
      </c>
      <c r="D28" s="369">
        <f aca="true" t="shared" si="6" ref="D28:D58">SUM(I28:L28,P28:S28,W28:Z28,AD28:AG28,AK28:AN28,AR28:AU28,AY28:BB28,BF28:BI28)*15</f>
        <v>30</v>
      </c>
      <c r="E28" s="370">
        <f aca="true" t="shared" si="7" ref="E28:H58">SUM(I28,P28,W28,AD28,AK28,AR28,AY28,BF28)*15</f>
        <v>15</v>
      </c>
      <c r="F28" s="371">
        <f t="shared" si="7"/>
        <v>0</v>
      </c>
      <c r="G28" s="371">
        <f t="shared" si="7"/>
        <v>15</v>
      </c>
      <c r="H28" s="372">
        <f t="shared" si="7"/>
        <v>0</v>
      </c>
      <c r="I28" s="373">
        <v>1</v>
      </c>
      <c r="J28" s="373"/>
      <c r="K28" s="373">
        <v>1</v>
      </c>
      <c r="L28" s="373"/>
      <c r="M28" s="374">
        <v>4</v>
      </c>
      <c r="N28" s="375"/>
      <c r="O28" s="376"/>
      <c r="P28" s="377"/>
      <c r="Q28" s="377"/>
      <c r="R28" s="377"/>
      <c r="S28" s="377"/>
      <c r="T28" s="375"/>
      <c r="U28" s="375"/>
      <c r="V28" s="378"/>
      <c r="W28" s="373"/>
      <c r="X28" s="373"/>
      <c r="Y28" s="373"/>
      <c r="Z28" s="373"/>
      <c r="AA28" s="379"/>
      <c r="AB28" s="379"/>
      <c r="AC28" s="380"/>
      <c r="AD28" s="373"/>
      <c r="AE28" s="373"/>
      <c r="AF28" s="373"/>
      <c r="AG28" s="373"/>
      <c r="AH28" s="379"/>
      <c r="AI28" s="379"/>
      <c r="AJ28" s="378"/>
      <c r="AK28" s="377"/>
      <c r="AL28" s="377"/>
      <c r="AM28" s="377"/>
      <c r="AN28" s="377"/>
      <c r="AO28" s="379"/>
      <c r="AP28" s="379"/>
      <c r="AQ28" s="380"/>
      <c r="AR28" s="377"/>
      <c r="AS28" s="377"/>
      <c r="AT28" s="377"/>
      <c r="AU28" s="377"/>
      <c r="AV28" s="379"/>
      <c r="AW28" s="379"/>
      <c r="AX28" s="378"/>
      <c r="AY28" s="381"/>
      <c r="AZ28" s="377"/>
      <c r="BA28" s="377"/>
      <c r="BB28" s="377"/>
      <c r="BC28" s="379"/>
      <c r="BD28" s="379"/>
      <c r="BE28" s="380"/>
    </row>
    <row r="29" spans="1:57" ht="12.75">
      <c r="A29" s="367">
        <f aca="true" t="shared" si="8" ref="A29:A58">A28+1</f>
        <v>15</v>
      </c>
      <c r="B29" s="87" t="s">
        <v>46</v>
      </c>
      <c r="C29" s="62">
        <f t="shared" si="5"/>
        <v>1</v>
      </c>
      <c r="D29" s="113">
        <f t="shared" si="6"/>
        <v>30</v>
      </c>
      <c r="E29" s="114">
        <f t="shared" si="7"/>
        <v>15</v>
      </c>
      <c r="F29" s="115">
        <f t="shared" si="7"/>
        <v>0</v>
      </c>
      <c r="G29" s="115">
        <f t="shared" si="7"/>
        <v>15</v>
      </c>
      <c r="H29" s="116">
        <f t="shared" si="7"/>
        <v>0</v>
      </c>
      <c r="I29" s="65">
        <v>1</v>
      </c>
      <c r="J29" s="65"/>
      <c r="K29" s="88">
        <v>1</v>
      </c>
      <c r="L29" s="65"/>
      <c r="M29" s="69">
        <v>6</v>
      </c>
      <c r="N29" s="67"/>
      <c r="O29" s="71" t="s">
        <v>29</v>
      </c>
      <c r="P29" s="88"/>
      <c r="Q29" s="88"/>
      <c r="R29" s="88"/>
      <c r="S29" s="88"/>
      <c r="T29" s="69"/>
      <c r="U29" s="67"/>
      <c r="V29" s="72"/>
      <c r="W29" s="65"/>
      <c r="X29" s="65"/>
      <c r="Y29" s="65"/>
      <c r="Z29" s="65"/>
      <c r="AA29" s="74"/>
      <c r="AB29" s="74"/>
      <c r="AC29" s="68"/>
      <c r="AD29" s="65"/>
      <c r="AE29" s="65"/>
      <c r="AF29" s="65"/>
      <c r="AG29" s="65"/>
      <c r="AH29" s="74"/>
      <c r="AI29" s="74"/>
      <c r="AJ29" s="70"/>
      <c r="AK29" s="88"/>
      <c r="AL29" s="88"/>
      <c r="AM29" s="88"/>
      <c r="AN29" s="88"/>
      <c r="AO29" s="74"/>
      <c r="AP29" s="74"/>
      <c r="AQ29" s="68"/>
      <c r="AR29" s="88"/>
      <c r="AS29" s="88"/>
      <c r="AT29" s="88"/>
      <c r="AU29" s="88"/>
      <c r="AV29" s="74"/>
      <c r="AW29" s="74"/>
      <c r="AX29" s="70"/>
      <c r="AY29" s="169"/>
      <c r="AZ29" s="88"/>
      <c r="BA29" s="88"/>
      <c r="BB29" s="88"/>
      <c r="BC29" s="74"/>
      <c r="BD29" s="74"/>
      <c r="BE29" s="68"/>
    </row>
    <row r="30" spans="1:57" ht="12.75">
      <c r="A30" s="367">
        <f t="shared" si="8"/>
        <v>16</v>
      </c>
      <c r="B30" s="87" t="s">
        <v>47</v>
      </c>
      <c r="C30" s="62">
        <f t="shared" si="5"/>
        <v>1</v>
      </c>
      <c r="D30" s="113">
        <f t="shared" si="6"/>
        <v>45</v>
      </c>
      <c r="E30" s="114">
        <f t="shared" si="7"/>
        <v>15</v>
      </c>
      <c r="F30" s="115">
        <f t="shared" si="7"/>
        <v>0</v>
      </c>
      <c r="G30" s="115">
        <f t="shared" si="7"/>
        <v>30</v>
      </c>
      <c r="H30" s="116">
        <f t="shared" si="7"/>
        <v>0</v>
      </c>
      <c r="I30" s="170">
        <v>1</v>
      </c>
      <c r="J30" s="65"/>
      <c r="K30" s="88">
        <v>2</v>
      </c>
      <c r="L30" s="65"/>
      <c r="M30" s="69">
        <v>4</v>
      </c>
      <c r="N30" s="67"/>
      <c r="O30" s="71" t="s">
        <v>29</v>
      </c>
      <c r="P30" s="88"/>
      <c r="Q30" s="88"/>
      <c r="R30" s="88"/>
      <c r="S30" s="88"/>
      <c r="T30" s="67"/>
      <c r="U30" s="67"/>
      <c r="V30" s="70"/>
      <c r="W30" s="65"/>
      <c r="X30" s="65"/>
      <c r="Y30" s="65"/>
      <c r="Z30" s="65"/>
      <c r="AA30" s="74"/>
      <c r="AB30" s="74"/>
      <c r="AC30" s="68"/>
      <c r="AD30" s="65"/>
      <c r="AE30" s="65"/>
      <c r="AF30" s="65"/>
      <c r="AG30" s="65"/>
      <c r="AH30" s="74"/>
      <c r="AI30" s="74"/>
      <c r="AJ30" s="70"/>
      <c r="AK30" s="88"/>
      <c r="AL30" s="88"/>
      <c r="AM30" s="88"/>
      <c r="AN30" s="88"/>
      <c r="AO30" s="74"/>
      <c r="AP30" s="74"/>
      <c r="AQ30" s="68"/>
      <c r="AR30" s="88"/>
      <c r="AS30" s="88"/>
      <c r="AT30" s="88"/>
      <c r="AU30" s="88"/>
      <c r="AV30" s="74"/>
      <c r="AW30" s="74"/>
      <c r="AX30" s="70"/>
      <c r="AY30" s="169"/>
      <c r="AZ30" s="88"/>
      <c r="BA30" s="88"/>
      <c r="BB30" s="88"/>
      <c r="BC30" s="74"/>
      <c r="BD30" s="74"/>
      <c r="BE30" s="68"/>
    </row>
    <row r="31" spans="1:57" ht="12.75">
      <c r="A31" s="367">
        <f t="shared" si="8"/>
        <v>17</v>
      </c>
      <c r="B31" s="87" t="s">
        <v>48</v>
      </c>
      <c r="C31" s="62">
        <f t="shared" si="5"/>
        <v>1</v>
      </c>
      <c r="D31" s="113">
        <f t="shared" si="6"/>
        <v>30</v>
      </c>
      <c r="E31" s="114">
        <f t="shared" si="7"/>
        <v>15</v>
      </c>
      <c r="F31" s="115">
        <f t="shared" si="7"/>
        <v>0</v>
      </c>
      <c r="G31" s="115">
        <f t="shared" si="7"/>
        <v>15</v>
      </c>
      <c r="H31" s="116">
        <f t="shared" si="7"/>
        <v>0</v>
      </c>
      <c r="I31" s="65"/>
      <c r="J31" s="65"/>
      <c r="K31" s="65"/>
      <c r="L31" s="65"/>
      <c r="M31" s="69"/>
      <c r="N31" s="67"/>
      <c r="O31" s="71"/>
      <c r="P31" s="88">
        <v>1</v>
      </c>
      <c r="Q31" s="88"/>
      <c r="R31" s="88">
        <v>1</v>
      </c>
      <c r="S31" s="171"/>
      <c r="T31" s="69">
        <v>7</v>
      </c>
      <c r="U31" s="69"/>
      <c r="V31" s="72" t="s">
        <v>29</v>
      </c>
      <c r="W31" s="171"/>
      <c r="X31" s="171"/>
      <c r="Y31" s="171"/>
      <c r="Z31" s="171"/>
      <c r="AA31" s="172"/>
      <c r="AB31" s="172"/>
      <c r="AC31" s="71"/>
      <c r="AD31" s="171"/>
      <c r="AE31" s="171"/>
      <c r="AF31" s="171"/>
      <c r="AG31" s="171"/>
      <c r="AH31" s="172"/>
      <c r="AI31" s="172"/>
      <c r="AJ31" s="72"/>
      <c r="AK31" s="88"/>
      <c r="AL31" s="88"/>
      <c r="AM31" s="88"/>
      <c r="AN31" s="88"/>
      <c r="AO31" s="74"/>
      <c r="AP31" s="74"/>
      <c r="AQ31" s="68"/>
      <c r="AR31" s="88"/>
      <c r="AS31" s="88"/>
      <c r="AT31" s="88"/>
      <c r="AU31" s="88"/>
      <c r="AV31" s="74"/>
      <c r="AW31" s="74"/>
      <c r="AX31" s="70"/>
      <c r="AY31" s="169"/>
      <c r="AZ31" s="88"/>
      <c r="BA31" s="88"/>
      <c r="BB31" s="88"/>
      <c r="BC31" s="74"/>
      <c r="BD31" s="74"/>
      <c r="BE31" s="68"/>
    </row>
    <row r="32" spans="1:57" ht="12.75">
      <c r="A32" s="367">
        <f t="shared" si="8"/>
        <v>18</v>
      </c>
      <c r="B32" s="87" t="s">
        <v>49</v>
      </c>
      <c r="C32" s="62">
        <f t="shared" si="5"/>
        <v>0</v>
      </c>
      <c r="D32" s="113">
        <f t="shared" si="6"/>
        <v>15</v>
      </c>
      <c r="E32" s="114">
        <f t="shared" si="7"/>
        <v>0</v>
      </c>
      <c r="F32" s="115">
        <f t="shared" si="7"/>
        <v>0</v>
      </c>
      <c r="G32" s="115">
        <f t="shared" si="7"/>
        <v>15</v>
      </c>
      <c r="H32" s="116">
        <f t="shared" si="7"/>
        <v>0</v>
      </c>
      <c r="I32" s="170"/>
      <c r="J32" s="65"/>
      <c r="K32" s="171"/>
      <c r="L32" s="65"/>
      <c r="M32" s="69"/>
      <c r="N32" s="67"/>
      <c r="O32" s="71"/>
      <c r="P32" s="88"/>
      <c r="Q32" s="88"/>
      <c r="R32" s="88">
        <v>1</v>
      </c>
      <c r="S32" s="88"/>
      <c r="T32" s="69">
        <v>2</v>
      </c>
      <c r="U32" s="67"/>
      <c r="V32" s="70"/>
      <c r="W32" s="65"/>
      <c r="X32" s="65"/>
      <c r="Y32" s="65"/>
      <c r="Z32" s="65"/>
      <c r="AA32" s="74"/>
      <c r="AB32" s="74"/>
      <c r="AC32" s="68"/>
      <c r="AD32" s="65"/>
      <c r="AE32" s="65"/>
      <c r="AF32" s="65"/>
      <c r="AG32" s="65"/>
      <c r="AH32" s="74"/>
      <c r="AI32" s="74"/>
      <c r="AJ32" s="70"/>
      <c r="AK32" s="88"/>
      <c r="AL32" s="88"/>
      <c r="AM32" s="88"/>
      <c r="AN32" s="88"/>
      <c r="AO32" s="74"/>
      <c r="AP32" s="74"/>
      <c r="AQ32" s="68"/>
      <c r="AR32" s="88"/>
      <c r="AS32" s="88"/>
      <c r="AT32" s="88"/>
      <c r="AU32" s="88"/>
      <c r="AV32" s="74"/>
      <c r="AW32" s="74"/>
      <c r="AX32" s="70"/>
      <c r="AY32" s="169"/>
      <c r="AZ32" s="88"/>
      <c r="BA32" s="88"/>
      <c r="BB32" s="88"/>
      <c r="BC32" s="74"/>
      <c r="BD32" s="74"/>
      <c r="BE32" s="68"/>
    </row>
    <row r="33" spans="1:57" ht="12.75">
      <c r="A33" s="367">
        <f t="shared" si="8"/>
        <v>19</v>
      </c>
      <c r="B33" s="421" t="s">
        <v>50</v>
      </c>
      <c r="C33" s="62">
        <f t="shared" si="5"/>
        <v>1</v>
      </c>
      <c r="D33" s="113">
        <f t="shared" si="6"/>
        <v>30</v>
      </c>
      <c r="E33" s="114">
        <f t="shared" si="7"/>
        <v>15</v>
      </c>
      <c r="F33" s="115">
        <f t="shared" si="7"/>
        <v>0</v>
      </c>
      <c r="G33" s="115">
        <f t="shared" si="7"/>
        <v>15</v>
      </c>
      <c r="H33" s="116">
        <f t="shared" si="7"/>
        <v>0</v>
      </c>
      <c r="I33" s="65"/>
      <c r="J33" s="65"/>
      <c r="K33" s="65"/>
      <c r="L33" s="65"/>
      <c r="M33" s="69"/>
      <c r="N33" s="67"/>
      <c r="O33" s="71"/>
      <c r="P33" s="171"/>
      <c r="Q33" s="171"/>
      <c r="R33" s="171"/>
      <c r="S33" s="171"/>
      <c r="T33" s="69"/>
      <c r="U33" s="69"/>
      <c r="V33" s="72"/>
      <c r="W33" s="88">
        <v>1</v>
      </c>
      <c r="X33" s="88"/>
      <c r="Y33" s="88">
        <v>1</v>
      </c>
      <c r="Z33" s="171"/>
      <c r="AA33" s="69">
        <v>6</v>
      </c>
      <c r="AB33" s="172"/>
      <c r="AC33" s="71" t="s">
        <v>29</v>
      </c>
      <c r="AD33" s="171"/>
      <c r="AE33" s="171"/>
      <c r="AF33" s="171"/>
      <c r="AG33" s="171"/>
      <c r="AH33" s="172"/>
      <c r="AI33" s="172"/>
      <c r="AJ33" s="72"/>
      <c r="AK33" s="88"/>
      <c r="AL33" s="88"/>
      <c r="AM33" s="88"/>
      <c r="AN33" s="88"/>
      <c r="AO33" s="74"/>
      <c r="AP33" s="74"/>
      <c r="AQ33" s="68"/>
      <c r="AR33" s="88"/>
      <c r="AS33" s="88"/>
      <c r="AT33" s="88"/>
      <c r="AU33" s="88"/>
      <c r="AV33" s="74"/>
      <c r="AW33" s="74"/>
      <c r="AX33" s="70"/>
      <c r="AY33" s="169"/>
      <c r="AZ33" s="88"/>
      <c r="BA33" s="88"/>
      <c r="BB33" s="88"/>
      <c r="BC33" s="74"/>
      <c r="BD33" s="74"/>
      <c r="BE33" s="68"/>
    </row>
    <row r="34" spans="1:57" ht="12.75">
      <c r="A34" s="367">
        <f t="shared" si="8"/>
        <v>20</v>
      </c>
      <c r="B34" s="422" t="s">
        <v>51</v>
      </c>
      <c r="C34" s="62">
        <f t="shared" si="5"/>
        <v>0</v>
      </c>
      <c r="D34" s="113">
        <f t="shared" si="6"/>
        <v>30</v>
      </c>
      <c r="E34" s="114">
        <f t="shared" si="7"/>
        <v>15</v>
      </c>
      <c r="F34" s="115">
        <f t="shared" si="7"/>
        <v>0</v>
      </c>
      <c r="G34" s="115">
        <f t="shared" si="7"/>
        <v>15</v>
      </c>
      <c r="H34" s="116">
        <f t="shared" si="7"/>
        <v>0</v>
      </c>
      <c r="I34" s="65"/>
      <c r="J34" s="65"/>
      <c r="K34" s="65"/>
      <c r="L34" s="65"/>
      <c r="M34" s="69"/>
      <c r="N34" s="67"/>
      <c r="O34" s="71"/>
      <c r="P34" s="88"/>
      <c r="Q34" s="88"/>
      <c r="R34" s="88"/>
      <c r="S34" s="88"/>
      <c r="T34" s="67"/>
      <c r="U34" s="67"/>
      <c r="V34" s="70"/>
      <c r="W34" s="65">
        <v>1</v>
      </c>
      <c r="X34" s="65"/>
      <c r="Y34" s="65">
        <v>1</v>
      </c>
      <c r="Z34" s="65"/>
      <c r="AA34" s="69">
        <v>3</v>
      </c>
      <c r="AB34" s="74"/>
      <c r="AC34" s="68"/>
      <c r="AD34" s="65"/>
      <c r="AE34" s="65"/>
      <c r="AF34" s="65"/>
      <c r="AG34" s="65"/>
      <c r="AH34" s="74"/>
      <c r="AI34" s="74"/>
      <c r="AJ34" s="70"/>
      <c r="AK34" s="88"/>
      <c r="AL34" s="88"/>
      <c r="AM34" s="88"/>
      <c r="AN34" s="88"/>
      <c r="AO34" s="74"/>
      <c r="AP34" s="74"/>
      <c r="AQ34" s="68"/>
      <c r="AR34" s="88"/>
      <c r="AS34" s="88"/>
      <c r="AT34" s="88"/>
      <c r="AU34" s="88"/>
      <c r="AV34" s="74"/>
      <c r="AW34" s="74"/>
      <c r="AX34" s="70"/>
      <c r="AY34" s="169"/>
      <c r="AZ34" s="88"/>
      <c r="BA34" s="88"/>
      <c r="BB34" s="88"/>
      <c r="BC34" s="74"/>
      <c r="BD34" s="74"/>
      <c r="BE34" s="68"/>
    </row>
    <row r="35" spans="1:57" ht="12.75">
      <c r="A35" s="367">
        <f t="shared" si="8"/>
        <v>21</v>
      </c>
      <c r="B35" s="87" t="s">
        <v>52</v>
      </c>
      <c r="C35" s="62">
        <f t="shared" si="5"/>
        <v>1</v>
      </c>
      <c r="D35" s="113">
        <f t="shared" si="6"/>
        <v>45</v>
      </c>
      <c r="E35" s="114">
        <f t="shared" si="7"/>
        <v>15</v>
      </c>
      <c r="F35" s="115">
        <f t="shared" si="7"/>
        <v>0</v>
      </c>
      <c r="G35" s="115">
        <f t="shared" si="7"/>
        <v>30</v>
      </c>
      <c r="H35" s="116">
        <f t="shared" si="7"/>
        <v>0</v>
      </c>
      <c r="I35" s="65"/>
      <c r="J35" s="65"/>
      <c r="K35" s="65"/>
      <c r="L35" s="65"/>
      <c r="M35" s="69"/>
      <c r="N35" s="67"/>
      <c r="O35" s="71"/>
      <c r="P35" s="88"/>
      <c r="Q35" s="88"/>
      <c r="R35" s="88"/>
      <c r="S35" s="88"/>
      <c r="T35" s="67"/>
      <c r="U35" s="67"/>
      <c r="V35" s="70"/>
      <c r="W35" s="65">
        <v>1</v>
      </c>
      <c r="X35" s="170"/>
      <c r="Y35" s="65">
        <v>2</v>
      </c>
      <c r="Z35" s="65"/>
      <c r="AA35" s="69">
        <v>5</v>
      </c>
      <c r="AB35" s="74"/>
      <c r="AC35" s="71" t="s">
        <v>29</v>
      </c>
      <c r="AD35" s="65"/>
      <c r="AE35" s="65"/>
      <c r="AF35" s="65"/>
      <c r="AG35" s="65"/>
      <c r="AH35" s="74"/>
      <c r="AI35" s="74"/>
      <c r="AJ35" s="70"/>
      <c r="AK35" s="88"/>
      <c r="AL35" s="88"/>
      <c r="AM35" s="88"/>
      <c r="AN35" s="88"/>
      <c r="AO35" s="74"/>
      <c r="AP35" s="74"/>
      <c r="AQ35" s="68"/>
      <c r="AR35" s="88"/>
      <c r="AS35" s="88"/>
      <c r="AT35" s="88"/>
      <c r="AU35" s="88"/>
      <c r="AV35" s="74"/>
      <c r="AW35" s="74"/>
      <c r="AX35" s="70"/>
      <c r="AY35" s="169"/>
      <c r="AZ35" s="88"/>
      <c r="BA35" s="88"/>
      <c r="BB35" s="88"/>
      <c r="BC35" s="74"/>
      <c r="BD35" s="74"/>
      <c r="BE35" s="68"/>
    </row>
    <row r="36" spans="1:57" ht="12.75">
      <c r="A36" s="367">
        <f t="shared" si="8"/>
        <v>22</v>
      </c>
      <c r="B36" s="87" t="s">
        <v>53</v>
      </c>
      <c r="C36" s="62">
        <f t="shared" si="5"/>
        <v>0</v>
      </c>
      <c r="D36" s="113">
        <f t="shared" si="6"/>
        <v>30</v>
      </c>
      <c r="E36" s="114">
        <f t="shared" si="7"/>
        <v>15</v>
      </c>
      <c r="F36" s="115">
        <f t="shared" si="7"/>
        <v>0</v>
      </c>
      <c r="G36" s="115">
        <f t="shared" si="7"/>
        <v>15</v>
      </c>
      <c r="H36" s="116">
        <f t="shared" si="7"/>
        <v>0</v>
      </c>
      <c r="I36" s="65"/>
      <c r="J36" s="65"/>
      <c r="K36" s="65"/>
      <c r="L36" s="65"/>
      <c r="M36" s="67"/>
      <c r="N36" s="67"/>
      <c r="O36" s="71"/>
      <c r="P36" s="88"/>
      <c r="Q36" s="88"/>
      <c r="R36" s="88"/>
      <c r="S36" s="88"/>
      <c r="T36" s="67"/>
      <c r="U36" s="67"/>
      <c r="V36" s="70"/>
      <c r="W36" s="88">
        <v>1</v>
      </c>
      <c r="X36" s="171"/>
      <c r="Y36" s="88">
        <v>1</v>
      </c>
      <c r="Z36" s="171"/>
      <c r="AA36" s="69">
        <v>2</v>
      </c>
      <c r="AB36" s="172"/>
      <c r="AC36" s="68"/>
      <c r="AD36" s="65"/>
      <c r="AE36" s="65"/>
      <c r="AF36" s="65"/>
      <c r="AG36" s="65"/>
      <c r="AH36" s="74"/>
      <c r="AI36" s="74"/>
      <c r="AJ36" s="70"/>
      <c r="AK36" s="88"/>
      <c r="AL36" s="88"/>
      <c r="AM36" s="88"/>
      <c r="AN36" s="88"/>
      <c r="AO36" s="74"/>
      <c r="AP36" s="74"/>
      <c r="AQ36" s="68"/>
      <c r="AR36" s="88"/>
      <c r="AS36" s="88"/>
      <c r="AT36" s="88"/>
      <c r="AU36" s="88"/>
      <c r="AV36" s="74"/>
      <c r="AW36" s="74"/>
      <c r="AX36" s="70"/>
      <c r="AY36" s="169"/>
      <c r="AZ36" s="88"/>
      <c r="BA36" s="88"/>
      <c r="BB36" s="88"/>
      <c r="BC36" s="74"/>
      <c r="BD36" s="74"/>
      <c r="BE36" s="68"/>
    </row>
    <row r="37" spans="1:57" ht="12.75">
      <c r="A37" s="367">
        <f t="shared" si="8"/>
        <v>23</v>
      </c>
      <c r="B37" s="87" t="s">
        <v>54</v>
      </c>
      <c r="C37" s="62">
        <f t="shared" si="5"/>
        <v>1</v>
      </c>
      <c r="D37" s="113">
        <f t="shared" si="6"/>
        <v>30</v>
      </c>
      <c r="E37" s="114">
        <f t="shared" si="7"/>
        <v>15</v>
      </c>
      <c r="F37" s="115">
        <f t="shared" si="7"/>
        <v>0</v>
      </c>
      <c r="G37" s="115">
        <f t="shared" si="7"/>
        <v>15</v>
      </c>
      <c r="H37" s="116">
        <f t="shared" si="7"/>
        <v>0</v>
      </c>
      <c r="I37" s="173"/>
      <c r="J37" s="173"/>
      <c r="K37" s="173"/>
      <c r="L37" s="173"/>
      <c r="M37" s="81"/>
      <c r="N37" s="81"/>
      <c r="O37" s="174"/>
      <c r="P37" s="173"/>
      <c r="Q37" s="173"/>
      <c r="R37" s="173"/>
      <c r="S37" s="173"/>
      <c r="T37" s="81"/>
      <c r="U37" s="81"/>
      <c r="V37" s="175"/>
      <c r="W37" s="176">
        <v>1</v>
      </c>
      <c r="X37" s="176"/>
      <c r="Y37" s="176">
        <v>1</v>
      </c>
      <c r="Z37" s="177"/>
      <c r="AA37" s="85">
        <v>6</v>
      </c>
      <c r="AB37" s="178"/>
      <c r="AC37" s="179" t="s">
        <v>29</v>
      </c>
      <c r="AD37" s="173"/>
      <c r="AE37" s="180"/>
      <c r="AF37" s="173"/>
      <c r="AG37" s="173"/>
      <c r="AH37" s="181"/>
      <c r="AI37" s="181"/>
      <c r="AJ37" s="175"/>
      <c r="AK37" s="173"/>
      <c r="AL37" s="173"/>
      <c r="AM37" s="173"/>
      <c r="AN37" s="173"/>
      <c r="AO37" s="181"/>
      <c r="AP37" s="181"/>
      <c r="AQ37" s="174"/>
      <c r="AR37" s="77"/>
      <c r="AS37" s="77"/>
      <c r="AT37" s="77"/>
      <c r="AU37" s="77"/>
      <c r="AV37" s="84"/>
      <c r="AW37" s="84"/>
      <c r="AX37" s="83"/>
      <c r="AY37" s="182"/>
      <c r="AZ37" s="173"/>
      <c r="BA37" s="173"/>
      <c r="BB37" s="173"/>
      <c r="BC37" s="181"/>
      <c r="BD37" s="181"/>
      <c r="BE37" s="174"/>
    </row>
    <row r="38" spans="1:57" ht="12.75">
      <c r="A38" s="367">
        <f t="shared" si="8"/>
        <v>24</v>
      </c>
      <c r="B38" s="421" t="s">
        <v>55</v>
      </c>
      <c r="C38" s="62">
        <f t="shared" si="5"/>
        <v>1</v>
      </c>
      <c r="D38" s="113">
        <f t="shared" si="6"/>
        <v>30</v>
      </c>
      <c r="E38" s="114">
        <f t="shared" si="7"/>
        <v>15</v>
      </c>
      <c r="F38" s="115">
        <f t="shared" si="7"/>
        <v>0</v>
      </c>
      <c r="G38" s="115">
        <f t="shared" si="7"/>
        <v>15</v>
      </c>
      <c r="H38" s="116">
        <f t="shared" si="7"/>
        <v>0</v>
      </c>
      <c r="I38" s="65"/>
      <c r="J38" s="65"/>
      <c r="K38" s="65"/>
      <c r="L38" s="65"/>
      <c r="M38" s="69"/>
      <c r="N38" s="67"/>
      <c r="O38" s="71"/>
      <c r="P38" s="171"/>
      <c r="Q38" s="171"/>
      <c r="R38" s="171"/>
      <c r="S38" s="171"/>
      <c r="T38" s="69"/>
      <c r="U38" s="69"/>
      <c r="V38" s="72"/>
      <c r="W38" s="171"/>
      <c r="X38" s="171"/>
      <c r="Y38" s="171"/>
      <c r="Z38" s="171"/>
      <c r="AA38" s="172"/>
      <c r="AB38" s="172"/>
      <c r="AC38" s="71"/>
      <c r="AD38" s="88">
        <v>1</v>
      </c>
      <c r="AE38" s="88"/>
      <c r="AF38" s="88">
        <v>1</v>
      </c>
      <c r="AG38" s="88"/>
      <c r="AH38" s="69">
        <v>6</v>
      </c>
      <c r="AI38" s="172"/>
      <c r="AJ38" s="72" t="s">
        <v>29</v>
      </c>
      <c r="AK38" s="88"/>
      <c r="AL38" s="88"/>
      <c r="AM38" s="88"/>
      <c r="AN38" s="88"/>
      <c r="AO38" s="74"/>
      <c r="AP38" s="74"/>
      <c r="AQ38" s="68"/>
      <c r="AR38" s="88"/>
      <c r="AS38" s="88"/>
      <c r="AT38" s="88"/>
      <c r="AU38" s="88"/>
      <c r="AV38" s="74"/>
      <c r="AW38" s="74"/>
      <c r="AX38" s="70"/>
      <c r="AY38" s="169"/>
      <c r="AZ38" s="88"/>
      <c r="BA38" s="88"/>
      <c r="BB38" s="88"/>
      <c r="BC38" s="74"/>
      <c r="BD38" s="74"/>
      <c r="BE38" s="68"/>
    </row>
    <row r="39" spans="1:57" ht="12.75">
      <c r="A39" s="367">
        <f t="shared" si="8"/>
        <v>25</v>
      </c>
      <c r="B39" s="87" t="s">
        <v>56</v>
      </c>
      <c r="C39" s="62">
        <f t="shared" si="5"/>
        <v>1</v>
      </c>
      <c r="D39" s="113">
        <f t="shared" si="6"/>
        <v>30</v>
      </c>
      <c r="E39" s="114">
        <f t="shared" si="7"/>
        <v>15</v>
      </c>
      <c r="F39" s="115">
        <f t="shared" si="7"/>
        <v>0</v>
      </c>
      <c r="G39" s="115">
        <f t="shared" si="7"/>
        <v>15</v>
      </c>
      <c r="H39" s="116">
        <f t="shared" si="7"/>
        <v>0</v>
      </c>
      <c r="I39" s="79"/>
      <c r="J39" s="173"/>
      <c r="K39" s="173"/>
      <c r="L39" s="173"/>
      <c r="M39" s="85"/>
      <c r="N39" s="81"/>
      <c r="O39" s="179"/>
      <c r="P39" s="183"/>
      <c r="Q39" s="173"/>
      <c r="R39" s="173"/>
      <c r="S39" s="173"/>
      <c r="T39" s="81"/>
      <c r="U39" s="81"/>
      <c r="V39" s="175"/>
      <c r="W39" s="79"/>
      <c r="X39" s="79"/>
      <c r="Y39" s="79"/>
      <c r="Z39" s="173"/>
      <c r="AA39" s="181"/>
      <c r="AB39" s="181"/>
      <c r="AC39" s="179"/>
      <c r="AD39" s="176">
        <v>1</v>
      </c>
      <c r="AE39" s="173"/>
      <c r="AF39" s="173">
        <v>1</v>
      </c>
      <c r="AG39" s="173"/>
      <c r="AH39" s="85">
        <v>5</v>
      </c>
      <c r="AI39" s="181"/>
      <c r="AJ39" s="184" t="s">
        <v>29</v>
      </c>
      <c r="AK39" s="173"/>
      <c r="AL39" s="173"/>
      <c r="AM39" s="173"/>
      <c r="AN39" s="173"/>
      <c r="AO39" s="181"/>
      <c r="AP39" s="181"/>
      <c r="AQ39" s="174"/>
      <c r="AR39" s="77"/>
      <c r="AS39" s="77"/>
      <c r="AT39" s="77"/>
      <c r="AU39" s="77"/>
      <c r="AV39" s="84"/>
      <c r="AW39" s="84"/>
      <c r="AX39" s="83"/>
      <c r="AY39" s="182"/>
      <c r="AZ39" s="173"/>
      <c r="BA39" s="173"/>
      <c r="BB39" s="173"/>
      <c r="BC39" s="181"/>
      <c r="BD39" s="181"/>
      <c r="BE39" s="174"/>
    </row>
    <row r="40" spans="1:57" ht="12.75">
      <c r="A40" s="367">
        <f t="shared" si="8"/>
        <v>26</v>
      </c>
      <c r="B40" s="87" t="s">
        <v>57</v>
      </c>
      <c r="C40" s="62">
        <f t="shared" si="5"/>
        <v>0</v>
      </c>
      <c r="D40" s="113">
        <f t="shared" si="6"/>
        <v>15</v>
      </c>
      <c r="E40" s="114">
        <f t="shared" si="7"/>
        <v>0</v>
      </c>
      <c r="F40" s="115">
        <f t="shared" si="7"/>
        <v>0</v>
      </c>
      <c r="G40" s="115">
        <f t="shared" si="7"/>
        <v>15</v>
      </c>
      <c r="H40" s="116">
        <f t="shared" si="7"/>
        <v>0</v>
      </c>
      <c r="I40" s="173"/>
      <c r="J40" s="173"/>
      <c r="K40" s="173"/>
      <c r="L40" s="173"/>
      <c r="M40" s="81"/>
      <c r="N40" s="81"/>
      <c r="O40" s="174"/>
      <c r="P40" s="173"/>
      <c r="Q40" s="173"/>
      <c r="R40" s="173"/>
      <c r="S40" s="173"/>
      <c r="T40" s="81"/>
      <c r="U40" s="81"/>
      <c r="V40" s="175"/>
      <c r="W40" s="173"/>
      <c r="X40" s="173"/>
      <c r="Y40" s="173"/>
      <c r="Z40" s="173"/>
      <c r="AA40" s="181"/>
      <c r="AB40" s="181"/>
      <c r="AC40" s="174"/>
      <c r="AD40" s="185"/>
      <c r="AE40" s="185"/>
      <c r="AF40" s="185">
        <v>1</v>
      </c>
      <c r="AG40" s="173"/>
      <c r="AH40" s="85">
        <v>3</v>
      </c>
      <c r="AI40" s="181"/>
      <c r="AJ40" s="175"/>
      <c r="AK40" s="173"/>
      <c r="AL40" s="173"/>
      <c r="AM40" s="173"/>
      <c r="AN40" s="173"/>
      <c r="AO40" s="181"/>
      <c r="AP40" s="181"/>
      <c r="AQ40" s="174"/>
      <c r="AR40" s="77"/>
      <c r="AS40" s="77"/>
      <c r="AT40" s="77"/>
      <c r="AU40" s="77"/>
      <c r="AV40" s="84"/>
      <c r="AW40" s="84"/>
      <c r="AX40" s="83"/>
      <c r="AY40" s="182"/>
      <c r="AZ40" s="173"/>
      <c r="BA40" s="173"/>
      <c r="BB40" s="173"/>
      <c r="BC40" s="181"/>
      <c r="BD40" s="181"/>
      <c r="BE40" s="174"/>
    </row>
    <row r="41" spans="1:57" ht="12.75">
      <c r="A41" s="367">
        <f t="shared" si="8"/>
        <v>27</v>
      </c>
      <c r="B41" s="421" t="s">
        <v>114</v>
      </c>
      <c r="C41" s="62">
        <f t="shared" si="5"/>
        <v>0</v>
      </c>
      <c r="D41" s="113">
        <f t="shared" si="6"/>
        <v>30</v>
      </c>
      <c r="E41" s="114">
        <f t="shared" si="7"/>
        <v>15</v>
      </c>
      <c r="F41" s="115">
        <f t="shared" si="7"/>
        <v>0</v>
      </c>
      <c r="G41" s="115">
        <f t="shared" si="7"/>
        <v>15</v>
      </c>
      <c r="H41" s="116">
        <f t="shared" si="7"/>
        <v>0</v>
      </c>
      <c r="I41" s="173"/>
      <c r="J41" s="173"/>
      <c r="K41" s="173"/>
      <c r="L41" s="173"/>
      <c r="M41" s="81"/>
      <c r="N41" s="81"/>
      <c r="O41" s="174"/>
      <c r="P41" s="173"/>
      <c r="Q41" s="173"/>
      <c r="R41" s="173"/>
      <c r="S41" s="173"/>
      <c r="T41" s="81"/>
      <c r="U41" s="81"/>
      <c r="V41" s="175"/>
      <c r="W41" s="173"/>
      <c r="X41" s="173"/>
      <c r="Y41" s="173"/>
      <c r="Z41" s="173"/>
      <c r="AA41" s="181"/>
      <c r="AB41" s="181"/>
      <c r="AC41" s="174"/>
      <c r="AD41" s="173">
        <v>1</v>
      </c>
      <c r="AE41" s="173"/>
      <c r="AF41" s="79">
        <v>1</v>
      </c>
      <c r="AG41" s="173"/>
      <c r="AH41" s="85">
        <v>3</v>
      </c>
      <c r="AI41" s="181"/>
      <c r="AJ41" s="175"/>
      <c r="AK41" s="173"/>
      <c r="AL41" s="173"/>
      <c r="AM41" s="173"/>
      <c r="AN41" s="173"/>
      <c r="AO41" s="181"/>
      <c r="AP41" s="181"/>
      <c r="AQ41" s="174"/>
      <c r="AR41" s="79"/>
      <c r="AS41" s="79"/>
      <c r="AT41" s="79"/>
      <c r="AU41" s="79"/>
      <c r="AV41" s="84"/>
      <c r="AW41" s="84"/>
      <c r="AX41" s="83"/>
      <c r="AY41" s="182"/>
      <c r="AZ41" s="173"/>
      <c r="BA41" s="173"/>
      <c r="BB41" s="173"/>
      <c r="BC41" s="181"/>
      <c r="BD41" s="181"/>
      <c r="BE41" s="174"/>
    </row>
    <row r="42" spans="1:57" ht="12.75">
      <c r="A42" s="367">
        <f t="shared" si="8"/>
        <v>28</v>
      </c>
      <c r="B42" s="87" t="s">
        <v>58</v>
      </c>
      <c r="C42" s="62">
        <f t="shared" si="5"/>
        <v>1</v>
      </c>
      <c r="D42" s="113">
        <f t="shared" si="6"/>
        <v>30</v>
      </c>
      <c r="E42" s="114">
        <f t="shared" si="7"/>
        <v>15</v>
      </c>
      <c r="F42" s="115">
        <f t="shared" si="7"/>
        <v>0</v>
      </c>
      <c r="G42" s="115">
        <f t="shared" si="7"/>
        <v>15</v>
      </c>
      <c r="H42" s="116">
        <f t="shared" si="7"/>
        <v>0</v>
      </c>
      <c r="I42" s="186"/>
      <c r="J42" s="186"/>
      <c r="K42" s="186"/>
      <c r="L42" s="186"/>
      <c r="M42" s="187"/>
      <c r="N42" s="187"/>
      <c r="O42" s="188"/>
      <c r="P42" s="186"/>
      <c r="Q42" s="186"/>
      <c r="R42" s="186"/>
      <c r="S42" s="186"/>
      <c r="T42" s="187"/>
      <c r="U42" s="187"/>
      <c r="V42" s="189"/>
      <c r="W42" s="186"/>
      <c r="X42" s="186"/>
      <c r="Y42" s="186"/>
      <c r="Z42" s="186"/>
      <c r="AA42" s="190"/>
      <c r="AB42" s="190"/>
      <c r="AC42" s="188"/>
      <c r="AD42" s="186">
        <v>1</v>
      </c>
      <c r="AE42" s="186"/>
      <c r="AF42" s="191">
        <v>1</v>
      </c>
      <c r="AG42" s="186"/>
      <c r="AH42" s="192">
        <v>5</v>
      </c>
      <c r="AI42" s="190"/>
      <c r="AJ42" s="193" t="s">
        <v>29</v>
      </c>
      <c r="AK42" s="186"/>
      <c r="AL42" s="186"/>
      <c r="AM42" s="186"/>
      <c r="AN42" s="186"/>
      <c r="AO42" s="190"/>
      <c r="AP42" s="190"/>
      <c r="AQ42" s="188"/>
      <c r="AR42" s="91"/>
      <c r="AS42" s="91"/>
      <c r="AT42" s="91"/>
      <c r="AU42" s="91"/>
      <c r="AV42" s="92"/>
      <c r="AW42" s="92"/>
      <c r="AX42" s="194"/>
      <c r="AY42" s="195"/>
      <c r="AZ42" s="186"/>
      <c r="BA42" s="186"/>
      <c r="BB42" s="186"/>
      <c r="BC42" s="190"/>
      <c r="BD42" s="190"/>
      <c r="BE42" s="188"/>
    </row>
    <row r="43" spans="1:57" ht="22.5">
      <c r="A43" s="367">
        <f t="shared" si="8"/>
        <v>29</v>
      </c>
      <c r="B43" s="87" t="s">
        <v>59</v>
      </c>
      <c r="C43" s="62">
        <f t="shared" si="5"/>
        <v>0</v>
      </c>
      <c r="D43" s="63">
        <f t="shared" si="6"/>
        <v>15</v>
      </c>
      <c r="E43" s="64">
        <f t="shared" si="7"/>
        <v>15</v>
      </c>
      <c r="F43" s="65">
        <f t="shared" si="7"/>
        <v>0</v>
      </c>
      <c r="G43" s="65">
        <f t="shared" si="7"/>
        <v>0</v>
      </c>
      <c r="H43" s="66">
        <f t="shared" si="7"/>
        <v>0</v>
      </c>
      <c r="I43" s="186"/>
      <c r="J43" s="186"/>
      <c r="K43" s="186"/>
      <c r="L43" s="186"/>
      <c r="M43" s="187"/>
      <c r="N43" s="187"/>
      <c r="O43" s="188"/>
      <c r="P43" s="186"/>
      <c r="Q43" s="186"/>
      <c r="R43" s="186"/>
      <c r="S43" s="186"/>
      <c r="T43" s="187"/>
      <c r="U43" s="187"/>
      <c r="V43" s="189"/>
      <c r="W43" s="186"/>
      <c r="X43" s="186"/>
      <c r="Y43" s="186"/>
      <c r="Z43" s="186"/>
      <c r="AA43" s="190"/>
      <c r="AB43" s="190"/>
      <c r="AC43" s="188"/>
      <c r="AD43" s="196"/>
      <c r="AE43" s="197"/>
      <c r="AF43" s="191"/>
      <c r="AG43" s="186"/>
      <c r="AH43" s="192"/>
      <c r="AI43" s="190"/>
      <c r="AJ43" s="189"/>
      <c r="AK43" s="186"/>
      <c r="AL43" s="186"/>
      <c r="AM43" s="186"/>
      <c r="AN43" s="186"/>
      <c r="AO43" s="190"/>
      <c r="AP43" s="190"/>
      <c r="AQ43" s="188"/>
      <c r="AR43" s="91">
        <v>1</v>
      </c>
      <c r="AS43" s="91"/>
      <c r="AT43" s="91"/>
      <c r="AU43" s="91"/>
      <c r="AV43" s="192">
        <v>3</v>
      </c>
      <c r="AW43" s="92"/>
      <c r="AX43" s="194"/>
      <c r="AY43" s="195"/>
      <c r="AZ43" s="186"/>
      <c r="BA43" s="186"/>
      <c r="BB43" s="186"/>
      <c r="BC43" s="190"/>
      <c r="BD43" s="190"/>
      <c r="BE43" s="188"/>
    </row>
    <row r="44" spans="1:57" ht="12.75">
      <c r="A44" s="367">
        <f t="shared" si="8"/>
        <v>30</v>
      </c>
      <c r="B44" s="87" t="s">
        <v>60</v>
      </c>
      <c r="C44" s="62">
        <f t="shared" si="5"/>
        <v>1</v>
      </c>
      <c r="D44" s="113">
        <f t="shared" si="6"/>
        <v>30</v>
      </c>
      <c r="E44" s="114">
        <f t="shared" si="7"/>
        <v>15</v>
      </c>
      <c r="F44" s="115">
        <f t="shared" si="7"/>
        <v>0</v>
      </c>
      <c r="G44" s="115">
        <f t="shared" si="7"/>
        <v>15</v>
      </c>
      <c r="H44" s="116">
        <f t="shared" si="7"/>
        <v>0</v>
      </c>
      <c r="I44" s="173"/>
      <c r="J44" s="173"/>
      <c r="K44" s="173"/>
      <c r="L44" s="173"/>
      <c r="M44" s="81"/>
      <c r="N44" s="81"/>
      <c r="O44" s="174"/>
      <c r="P44" s="173"/>
      <c r="Q44" s="173"/>
      <c r="R44" s="173"/>
      <c r="S44" s="173"/>
      <c r="T44" s="81"/>
      <c r="U44" s="81"/>
      <c r="V44" s="175"/>
      <c r="W44" s="173"/>
      <c r="X44" s="173"/>
      <c r="Y44" s="173"/>
      <c r="Z44" s="173"/>
      <c r="AA44" s="181"/>
      <c r="AB44" s="181"/>
      <c r="AC44" s="174"/>
      <c r="AD44" s="176">
        <v>1</v>
      </c>
      <c r="AE44" s="176"/>
      <c r="AF44" s="176">
        <v>1</v>
      </c>
      <c r="AG44" s="176"/>
      <c r="AH44" s="85">
        <v>4</v>
      </c>
      <c r="AI44" s="84"/>
      <c r="AJ44" s="184" t="s">
        <v>29</v>
      </c>
      <c r="AK44" s="173"/>
      <c r="AL44" s="173"/>
      <c r="AM44" s="173"/>
      <c r="AN44" s="173"/>
      <c r="AO44" s="192"/>
      <c r="AP44" s="181"/>
      <c r="AQ44" s="179"/>
      <c r="AR44" s="77"/>
      <c r="AS44" s="77"/>
      <c r="AT44" s="77"/>
      <c r="AU44" s="77"/>
      <c r="AV44" s="84"/>
      <c r="AW44" s="84"/>
      <c r="AX44" s="83"/>
      <c r="AY44" s="182"/>
      <c r="AZ44" s="173"/>
      <c r="BA44" s="173"/>
      <c r="BB44" s="173"/>
      <c r="BC44" s="181"/>
      <c r="BD44" s="181"/>
      <c r="BE44" s="174"/>
    </row>
    <row r="45" spans="1:57" ht="12.75">
      <c r="A45" s="367">
        <f t="shared" si="8"/>
        <v>31</v>
      </c>
      <c r="B45" s="423" t="s">
        <v>112</v>
      </c>
      <c r="C45" s="62">
        <f>COUNTA(O45,V45,AC45,AJ45,AQ45,AX45,BE45,BL45)</f>
        <v>0</v>
      </c>
      <c r="D45" s="382">
        <f t="shared" si="6"/>
        <v>30</v>
      </c>
      <c r="E45" s="383">
        <f t="shared" si="7"/>
        <v>15</v>
      </c>
      <c r="F45" s="384">
        <f t="shared" si="7"/>
        <v>0</v>
      </c>
      <c r="G45" s="384">
        <f t="shared" si="7"/>
        <v>15</v>
      </c>
      <c r="H45" s="385">
        <f t="shared" si="7"/>
        <v>0</v>
      </c>
      <c r="I45" s="386"/>
      <c r="J45" s="387"/>
      <c r="K45" s="387"/>
      <c r="L45" s="387"/>
      <c r="M45" s="388"/>
      <c r="N45" s="388"/>
      <c r="O45" s="389"/>
      <c r="P45" s="387"/>
      <c r="Q45" s="387"/>
      <c r="R45" s="387"/>
      <c r="S45" s="387"/>
      <c r="T45" s="388"/>
      <c r="U45" s="388"/>
      <c r="V45" s="390"/>
      <c r="W45" s="387"/>
      <c r="X45" s="391"/>
      <c r="Y45" s="387"/>
      <c r="Z45" s="387"/>
      <c r="AA45" s="388"/>
      <c r="AB45" s="392"/>
      <c r="AC45" s="389"/>
      <c r="AD45" s="399">
        <v>1</v>
      </c>
      <c r="AE45" s="399"/>
      <c r="AF45" s="399">
        <v>1</v>
      </c>
      <c r="AG45" s="399"/>
      <c r="AH45" s="400">
        <v>3</v>
      </c>
      <c r="AI45" s="393"/>
      <c r="AJ45" s="394"/>
      <c r="AK45" s="395"/>
      <c r="AL45" s="395"/>
      <c r="AM45" s="395"/>
      <c r="AN45" s="395"/>
      <c r="AO45" s="392"/>
      <c r="AP45" s="392"/>
      <c r="AQ45" s="389"/>
      <c r="AR45" s="387"/>
      <c r="AS45" s="387"/>
      <c r="AT45" s="387"/>
      <c r="AU45" s="387"/>
      <c r="AV45" s="392"/>
      <c r="AW45" s="392"/>
      <c r="AX45" s="390"/>
      <c r="AY45" s="396"/>
      <c r="AZ45" s="387"/>
      <c r="BA45" s="387"/>
      <c r="BB45" s="387"/>
      <c r="BC45" s="392"/>
      <c r="BD45" s="392"/>
      <c r="BE45" s="389"/>
    </row>
    <row r="46" spans="1:57" ht="12.75">
      <c r="A46" s="367">
        <f t="shared" si="8"/>
        <v>32</v>
      </c>
      <c r="B46" s="198" t="s">
        <v>61</v>
      </c>
      <c r="C46" s="62">
        <f t="shared" si="5"/>
        <v>0</v>
      </c>
      <c r="D46" s="63">
        <f t="shared" si="6"/>
        <v>30</v>
      </c>
      <c r="E46" s="64">
        <f t="shared" si="7"/>
        <v>15</v>
      </c>
      <c r="F46" s="65">
        <f t="shared" si="7"/>
        <v>0</v>
      </c>
      <c r="G46" s="65">
        <f t="shared" si="7"/>
        <v>0</v>
      </c>
      <c r="H46" s="66">
        <f t="shared" si="7"/>
        <v>15</v>
      </c>
      <c r="I46" s="186"/>
      <c r="J46" s="186"/>
      <c r="K46" s="186"/>
      <c r="L46" s="186"/>
      <c r="M46" s="187"/>
      <c r="N46" s="187"/>
      <c r="O46" s="188"/>
      <c r="P46" s="186"/>
      <c r="Q46" s="186"/>
      <c r="R46" s="186"/>
      <c r="S46" s="186"/>
      <c r="T46" s="187"/>
      <c r="U46" s="187"/>
      <c r="V46" s="189"/>
      <c r="W46" s="186"/>
      <c r="X46" s="186"/>
      <c r="Y46" s="186"/>
      <c r="Z46" s="186"/>
      <c r="AA46" s="190"/>
      <c r="AB46" s="190"/>
      <c r="AC46" s="188"/>
      <c r="AD46" s="199"/>
      <c r="AE46" s="200"/>
      <c r="AF46" s="191"/>
      <c r="AG46" s="186"/>
      <c r="AH46" s="190"/>
      <c r="AI46" s="190"/>
      <c r="AJ46" s="189"/>
      <c r="AK46" s="186">
        <v>1</v>
      </c>
      <c r="AL46" s="186"/>
      <c r="AM46" s="186"/>
      <c r="AN46" s="186">
        <v>1</v>
      </c>
      <c r="AO46" s="192">
        <v>2</v>
      </c>
      <c r="AP46" s="190"/>
      <c r="AQ46" s="188"/>
      <c r="AR46" s="91"/>
      <c r="AS46" s="91"/>
      <c r="AT46" s="91"/>
      <c r="AU46" s="91"/>
      <c r="AV46" s="92"/>
      <c r="AW46" s="92"/>
      <c r="AX46" s="194"/>
      <c r="AY46" s="195"/>
      <c r="AZ46" s="186"/>
      <c r="BA46" s="186"/>
      <c r="BB46" s="186"/>
      <c r="BC46" s="190"/>
      <c r="BD46" s="190"/>
      <c r="BE46" s="188"/>
    </row>
    <row r="47" spans="1:57" ht="12.75">
      <c r="A47" s="367">
        <f t="shared" si="8"/>
        <v>33</v>
      </c>
      <c r="B47" s="198" t="s">
        <v>62</v>
      </c>
      <c r="C47" s="62">
        <f t="shared" si="5"/>
        <v>1</v>
      </c>
      <c r="D47" s="63">
        <f t="shared" si="6"/>
        <v>30</v>
      </c>
      <c r="E47" s="64">
        <f t="shared" si="7"/>
        <v>15</v>
      </c>
      <c r="F47" s="65">
        <f t="shared" si="7"/>
        <v>0</v>
      </c>
      <c r="G47" s="65">
        <f t="shared" si="7"/>
        <v>15</v>
      </c>
      <c r="H47" s="66">
        <f t="shared" si="7"/>
        <v>0</v>
      </c>
      <c r="I47" s="186"/>
      <c r="J47" s="186"/>
      <c r="K47" s="186"/>
      <c r="L47" s="186"/>
      <c r="M47" s="187"/>
      <c r="N47" s="187"/>
      <c r="O47" s="188"/>
      <c r="P47" s="186"/>
      <c r="Q47" s="186"/>
      <c r="R47" s="186"/>
      <c r="S47" s="186"/>
      <c r="T47" s="187"/>
      <c r="U47" s="187"/>
      <c r="V47" s="189"/>
      <c r="W47" s="186"/>
      <c r="X47" s="186"/>
      <c r="Y47" s="186"/>
      <c r="Z47" s="186"/>
      <c r="AA47" s="190"/>
      <c r="AB47" s="190"/>
      <c r="AC47" s="188"/>
      <c r="AD47" s="199"/>
      <c r="AE47" s="200"/>
      <c r="AF47" s="191"/>
      <c r="AG47" s="186"/>
      <c r="AH47" s="190"/>
      <c r="AI47" s="190"/>
      <c r="AJ47" s="189"/>
      <c r="AK47" s="186">
        <v>1</v>
      </c>
      <c r="AL47" s="186"/>
      <c r="AM47" s="186">
        <v>1</v>
      </c>
      <c r="AN47" s="186"/>
      <c r="AO47" s="192">
        <v>5</v>
      </c>
      <c r="AP47" s="190"/>
      <c r="AQ47" s="201" t="s">
        <v>29</v>
      </c>
      <c r="AR47" s="91"/>
      <c r="AS47" s="91"/>
      <c r="AT47" s="91"/>
      <c r="AU47" s="91"/>
      <c r="AV47" s="92"/>
      <c r="AW47" s="92"/>
      <c r="AX47" s="194"/>
      <c r="AY47" s="195"/>
      <c r="AZ47" s="186"/>
      <c r="BA47" s="186"/>
      <c r="BB47" s="186"/>
      <c r="BC47" s="190"/>
      <c r="BD47" s="190"/>
      <c r="BE47" s="188"/>
    </row>
    <row r="48" spans="1:57" ht="12.75">
      <c r="A48" s="367">
        <f t="shared" si="8"/>
        <v>34</v>
      </c>
      <c r="B48" s="87" t="s">
        <v>63</v>
      </c>
      <c r="C48" s="62">
        <f t="shared" si="5"/>
        <v>0</v>
      </c>
      <c r="D48" s="63">
        <f t="shared" si="6"/>
        <v>30</v>
      </c>
      <c r="E48" s="64">
        <f t="shared" si="7"/>
        <v>15</v>
      </c>
      <c r="F48" s="65">
        <f t="shared" si="7"/>
        <v>0</v>
      </c>
      <c r="G48" s="65">
        <f t="shared" si="7"/>
        <v>15</v>
      </c>
      <c r="H48" s="66">
        <f t="shared" si="7"/>
        <v>0</v>
      </c>
      <c r="I48" s="173"/>
      <c r="J48" s="173"/>
      <c r="K48" s="173"/>
      <c r="L48" s="173"/>
      <c r="M48" s="81"/>
      <c r="N48" s="81"/>
      <c r="O48" s="174"/>
      <c r="P48" s="173"/>
      <c r="Q48" s="173"/>
      <c r="R48" s="173"/>
      <c r="S48" s="173"/>
      <c r="T48" s="81"/>
      <c r="U48" s="81"/>
      <c r="V48" s="175"/>
      <c r="W48" s="173"/>
      <c r="X48" s="173"/>
      <c r="Y48" s="173"/>
      <c r="Z48" s="173"/>
      <c r="AA48" s="181"/>
      <c r="AB48" s="181"/>
      <c r="AC48" s="174"/>
      <c r="AD48" s="196"/>
      <c r="AE48" s="197"/>
      <c r="AF48" s="173"/>
      <c r="AG48" s="173"/>
      <c r="AH48" s="181"/>
      <c r="AI48" s="181"/>
      <c r="AJ48" s="175"/>
      <c r="AK48" s="173">
        <v>1</v>
      </c>
      <c r="AL48" s="173"/>
      <c r="AM48" s="173">
        <v>1</v>
      </c>
      <c r="AN48" s="173"/>
      <c r="AO48" s="85">
        <v>3</v>
      </c>
      <c r="AP48" s="181"/>
      <c r="AQ48" s="174"/>
      <c r="AR48" s="79"/>
      <c r="AS48" s="79"/>
      <c r="AT48" s="79"/>
      <c r="AU48" s="79"/>
      <c r="AV48" s="84"/>
      <c r="AW48" s="84"/>
      <c r="AX48" s="83"/>
      <c r="AY48" s="182"/>
      <c r="AZ48" s="173"/>
      <c r="BA48" s="173"/>
      <c r="BB48" s="173"/>
      <c r="BC48" s="181"/>
      <c r="BD48" s="181"/>
      <c r="BE48" s="174"/>
    </row>
    <row r="49" spans="1:57" ht="12.75">
      <c r="A49" s="367">
        <f t="shared" si="8"/>
        <v>35</v>
      </c>
      <c r="B49" s="87" t="s">
        <v>64</v>
      </c>
      <c r="C49" s="62">
        <f t="shared" si="5"/>
        <v>0</v>
      </c>
      <c r="D49" s="63">
        <f t="shared" si="6"/>
        <v>30</v>
      </c>
      <c r="E49" s="64">
        <f t="shared" si="7"/>
        <v>15</v>
      </c>
      <c r="F49" s="65">
        <f t="shared" si="7"/>
        <v>0</v>
      </c>
      <c r="G49" s="65">
        <f t="shared" si="7"/>
        <v>15</v>
      </c>
      <c r="H49" s="66">
        <f t="shared" si="7"/>
        <v>0</v>
      </c>
      <c r="I49" s="65"/>
      <c r="J49" s="65"/>
      <c r="K49" s="65"/>
      <c r="L49" s="65"/>
      <c r="M49" s="67"/>
      <c r="N49" s="67"/>
      <c r="O49" s="68"/>
      <c r="P49" s="88"/>
      <c r="Q49" s="88"/>
      <c r="R49" s="88"/>
      <c r="S49" s="88"/>
      <c r="T49" s="67"/>
      <c r="U49" s="67"/>
      <c r="V49" s="70"/>
      <c r="W49" s="65"/>
      <c r="X49" s="65"/>
      <c r="Y49" s="65"/>
      <c r="Z49" s="65"/>
      <c r="AA49" s="74"/>
      <c r="AB49" s="74"/>
      <c r="AC49" s="68"/>
      <c r="AD49" s="89"/>
      <c r="AE49" s="89"/>
      <c r="AF49" s="65"/>
      <c r="AG49" s="65"/>
      <c r="AH49" s="74"/>
      <c r="AI49" s="74"/>
      <c r="AJ49" s="70"/>
      <c r="AK49" s="88">
        <v>1</v>
      </c>
      <c r="AL49" s="88"/>
      <c r="AM49" s="65">
        <v>1</v>
      </c>
      <c r="AN49" s="65"/>
      <c r="AO49" s="69">
        <v>3</v>
      </c>
      <c r="AP49" s="74"/>
      <c r="AQ49" s="68"/>
      <c r="AR49" s="88"/>
      <c r="AS49" s="88"/>
      <c r="AT49" s="88"/>
      <c r="AU49" s="88"/>
      <c r="AV49" s="69"/>
      <c r="AW49" s="74"/>
      <c r="AX49" s="70"/>
      <c r="AY49" s="90"/>
      <c r="AZ49" s="91"/>
      <c r="BA49" s="91"/>
      <c r="BB49" s="91"/>
      <c r="BC49" s="92"/>
      <c r="BD49" s="92"/>
      <c r="BE49" s="93"/>
    </row>
    <row r="50" spans="1:57" ht="12.75">
      <c r="A50" s="367">
        <f t="shared" si="8"/>
        <v>36</v>
      </c>
      <c r="B50" s="87" t="s">
        <v>65</v>
      </c>
      <c r="C50" s="62">
        <f t="shared" si="5"/>
        <v>1</v>
      </c>
      <c r="D50" s="113">
        <f t="shared" si="6"/>
        <v>30</v>
      </c>
      <c r="E50" s="114">
        <f t="shared" si="7"/>
        <v>15</v>
      </c>
      <c r="F50" s="115">
        <f t="shared" si="7"/>
        <v>0</v>
      </c>
      <c r="G50" s="115">
        <f t="shared" si="7"/>
        <v>15</v>
      </c>
      <c r="H50" s="116">
        <f t="shared" si="7"/>
        <v>0</v>
      </c>
      <c r="I50" s="65"/>
      <c r="J50" s="65"/>
      <c r="K50" s="65"/>
      <c r="L50" s="65"/>
      <c r="M50" s="67"/>
      <c r="N50" s="67"/>
      <c r="O50" s="71"/>
      <c r="P50" s="88"/>
      <c r="Q50" s="88"/>
      <c r="R50" s="88"/>
      <c r="S50" s="88"/>
      <c r="T50" s="67"/>
      <c r="U50" s="67"/>
      <c r="V50" s="70"/>
      <c r="W50" s="171"/>
      <c r="X50" s="171"/>
      <c r="Y50" s="171"/>
      <c r="Z50" s="171"/>
      <c r="AA50" s="172"/>
      <c r="AB50" s="172"/>
      <c r="AC50" s="68"/>
      <c r="AD50" s="65"/>
      <c r="AE50" s="65"/>
      <c r="AF50" s="65"/>
      <c r="AG50" s="65"/>
      <c r="AH50" s="69"/>
      <c r="AI50" s="74"/>
      <c r="AJ50" s="70"/>
      <c r="AK50" s="88"/>
      <c r="AL50" s="88"/>
      <c r="AM50" s="88"/>
      <c r="AN50" s="88"/>
      <c r="AO50" s="192"/>
      <c r="AP50" s="74"/>
      <c r="AQ50" s="68"/>
      <c r="AR50" s="88">
        <v>1</v>
      </c>
      <c r="AS50" s="88"/>
      <c r="AT50" s="88">
        <v>1</v>
      </c>
      <c r="AU50" s="88"/>
      <c r="AV50" s="192">
        <v>5</v>
      </c>
      <c r="AW50" s="74"/>
      <c r="AX50" s="70" t="s">
        <v>29</v>
      </c>
      <c r="AY50" s="169"/>
      <c r="AZ50" s="88"/>
      <c r="BA50" s="88"/>
      <c r="BB50" s="88"/>
      <c r="BC50" s="74"/>
      <c r="BD50" s="74"/>
      <c r="BE50" s="68"/>
    </row>
    <row r="51" spans="1:57" ht="12.75">
      <c r="A51" s="367">
        <f t="shared" si="8"/>
        <v>37</v>
      </c>
      <c r="B51" s="421" t="s">
        <v>66</v>
      </c>
      <c r="C51" s="62">
        <f t="shared" si="5"/>
        <v>0</v>
      </c>
      <c r="D51" s="63">
        <f t="shared" si="6"/>
        <v>15</v>
      </c>
      <c r="E51" s="64">
        <f t="shared" si="7"/>
        <v>0</v>
      </c>
      <c r="F51" s="65">
        <f t="shared" si="7"/>
        <v>0</v>
      </c>
      <c r="G51" s="65">
        <f t="shared" si="7"/>
        <v>0</v>
      </c>
      <c r="H51" s="66">
        <f t="shared" si="7"/>
        <v>15</v>
      </c>
      <c r="I51" s="173"/>
      <c r="J51" s="173"/>
      <c r="K51" s="173"/>
      <c r="L51" s="173"/>
      <c r="M51" s="81"/>
      <c r="N51" s="81"/>
      <c r="O51" s="174"/>
      <c r="P51" s="173"/>
      <c r="Q51" s="173"/>
      <c r="R51" s="173"/>
      <c r="S51" s="173"/>
      <c r="T51" s="81"/>
      <c r="U51" s="81"/>
      <c r="V51" s="175"/>
      <c r="W51" s="173"/>
      <c r="X51" s="173"/>
      <c r="Y51" s="173"/>
      <c r="Z51" s="173"/>
      <c r="AA51" s="181"/>
      <c r="AB51" s="181"/>
      <c r="AC51" s="174"/>
      <c r="AD51" s="196"/>
      <c r="AE51" s="197"/>
      <c r="AF51" s="173"/>
      <c r="AG51" s="173"/>
      <c r="AH51" s="181"/>
      <c r="AI51" s="181"/>
      <c r="AJ51" s="175"/>
      <c r="AK51" s="173"/>
      <c r="AL51" s="173"/>
      <c r="AM51" s="173"/>
      <c r="AN51" s="173"/>
      <c r="AO51" s="85"/>
      <c r="AP51" s="181"/>
      <c r="AQ51" s="174"/>
      <c r="AR51" s="79"/>
      <c r="AS51" s="79"/>
      <c r="AT51" s="79"/>
      <c r="AU51" s="397">
        <v>1</v>
      </c>
      <c r="AV51" s="192">
        <v>4</v>
      </c>
      <c r="AW51" s="84"/>
      <c r="AX51" s="83"/>
      <c r="AY51" s="182"/>
      <c r="AZ51" s="173"/>
      <c r="BA51" s="173"/>
      <c r="BB51" s="173"/>
      <c r="BC51" s="181"/>
      <c r="BD51" s="181"/>
      <c r="BE51" s="174"/>
    </row>
    <row r="52" spans="1:57" ht="12.75">
      <c r="A52" s="367">
        <f t="shared" si="8"/>
        <v>38</v>
      </c>
      <c r="B52" s="87" t="s">
        <v>67</v>
      </c>
      <c r="C52" s="62">
        <f t="shared" si="5"/>
        <v>0</v>
      </c>
      <c r="D52" s="63">
        <f t="shared" si="6"/>
        <v>30</v>
      </c>
      <c r="E52" s="64">
        <f t="shared" si="7"/>
        <v>15</v>
      </c>
      <c r="F52" s="65">
        <f t="shared" si="7"/>
        <v>0</v>
      </c>
      <c r="G52" s="65">
        <f t="shared" si="7"/>
        <v>15</v>
      </c>
      <c r="H52" s="66">
        <f t="shared" si="7"/>
        <v>0</v>
      </c>
      <c r="I52" s="173"/>
      <c r="J52" s="173"/>
      <c r="K52" s="173"/>
      <c r="L52" s="173"/>
      <c r="M52" s="81"/>
      <c r="N52" s="81"/>
      <c r="O52" s="174"/>
      <c r="P52" s="173"/>
      <c r="Q52" s="173"/>
      <c r="R52" s="173"/>
      <c r="S52" s="173"/>
      <c r="T52" s="81"/>
      <c r="U52" s="81"/>
      <c r="V52" s="175"/>
      <c r="W52" s="173"/>
      <c r="X52" s="173"/>
      <c r="Y52" s="173"/>
      <c r="Z52" s="173"/>
      <c r="AA52" s="181"/>
      <c r="AB52" s="181"/>
      <c r="AC52" s="174"/>
      <c r="AD52" s="196"/>
      <c r="AE52" s="197"/>
      <c r="AF52" s="173"/>
      <c r="AG52" s="173"/>
      <c r="AH52" s="181"/>
      <c r="AI52" s="181"/>
      <c r="AJ52" s="175"/>
      <c r="AK52" s="173"/>
      <c r="AL52" s="173"/>
      <c r="AM52" s="173"/>
      <c r="AN52" s="173"/>
      <c r="AO52" s="85"/>
      <c r="AP52" s="181"/>
      <c r="AQ52" s="174"/>
      <c r="AR52" s="79">
        <v>1</v>
      </c>
      <c r="AS52" s="79"/>
      <c r="AT52" s="79">
        <v>1</v>
      </c>
      <c r="AU52" s="79"/>
      <c r="AV52" s="192">
        <v>3</v>
      </c>
      <c r="AW52" s="84"/>
      <c r="AX52" s="83"/>
      <c r="AY52" s="182"/>
      <c r="AZ52" s="173"/>
      <c r="BA52" s="173"/>
      <c r="BB52" s="173"/>
      <c r="BC52" s="202"/>
      <c r="BD52" s="181"/>
      <c r="BE52" s="174"/>
    </row>
    <row r="53" spans="1:57" ht="12.75">
      <c r="A53" s="367">
        <f t="shared" si="8"/>
        <v>39</v>
      </c>
      <c r="B53" s="421" t="s">
        <v>68</v>
      </c>
      <c r="C53" s="62">
        <f t="shared" si="5"/>
        <v>0</v>
      </c>
      <c r="D53" s="63">
        <f t="shared" si="6"/>
        <v>15</v>
      </c>
      <c r="E53" s="64">
        <f t="shared" si="7"/>
        <v>0</v>
      </c>
      <c r="F53" s="65">
        <f t="shared" si="7"/>
        <v>0</v>
      </c>
      <c r="G53" s="65">
        <f t="shared" si="7"/>
        <v>0</v>
      </c>
      <c r="H53" s="66">
        <f t="shared" si="7"/>
        <v>15</v>
      </c>
      <c r="I53" s="173"/>
      <c r="J53" s="173"/>
      <c r="K53" s="173"/>
      <c r="L53" s="173"/>
      <c r="M53" s="81"/>
      <c r="N53" s="81"/>
      <c r="O53" s="174"/>
      <c r="P53" s="173"/>
      <c r="Q53" s="173"/>
      <c r="R53" s="173"/>
      <c r="S53" s="173"/>
      <c r="T53" s="81"/>
      <c r="U53" s="81"/>
      <c r="V53" s="175"/>
      <c r="W53" s="173"/>
      <c r="X53" s="173"/>
      <c r="Y53" s="173"/>
      <c r="Z53" s="173"/>
      <c r="AA53" s="181"/>
      <c r="AB53" s="181"/>
      <c r="AC53" s="174"/>
      <c r="AD53" s="196"/>
      <c r="AE53" s="197"/>
      <c r="AF53" s="173"/>
      <c r="AG53" s="173"/>
      <c r="AH53" s="181"/>
      <c r="AI53" s="181"/>
      <c r="AJ53" s="175"/>
      <c r="AK53" s="173"/>
      <c r="AL53" s="173"/>
      <c r="AM53" s="173"/>
      <c r="AN53" s="173"/>
      <c r="AO53" s="85"/>
      <c r="AP53" s="181"/>
      <c r="AQ53" s="174"/>
      <c r="AR53" s="79"/>
      <c r="AS53" s="79"/>
      <c r="AT53" s="79"/>
      <c r="AU53" s="397">
        <v>1</v>
      </c>
      <c r="AV53" s="84">
        <v>1</v>
      </c>
      <c r="AW53" s="84"/>
      <c r="AX53" s="83"/>
      <c r="AY53" s="182"/>
      <c r="AZ53" s="173"/>
      <c r="BA53" s="173"/>
      <c r="BB53" s="173"/>
      <c r="BC53" s="202"/>
      <c r="BD53" s="181"/>
      <c r="BE53" s="174"/>
    </row>
    <row r="54" spans="1:57" ht="12.75">
      <c r="A54" s="367">
        <f t="shared" si="8"/>
        <v>40</v>
      </c>
      <c r="B54" s="87" t="s">
        <v>69</v>
      </c>
      <c r="C54" s="62">
        <f t="shared" si="5"/>
        <v>1</v>
      </c>
      <c r="D54" s="63">
        <f t="shared" si="6"/>
        <v>60</v>
      </c>
      <c r="E54" s="64">
        <f t="shared" si="7"/>
        <v>30</v>
      </c>
      <c r="F54" s="65">
        <f t="shared" si="7"/>
        <v>0</v>
      </c>
      <c r="G54" s="65">
        <f t="shared" si="7"/>
        <v>30</v>
      </c>
      <c r="H54" s="66">
        <f t="shared" si="7"/>
        <v>0</v>
      </c>
      <c r="I54" s="173"/>
      <c r="J54" s="173"/>
      <c r="K54" s="173"/>
      <c r="L54" s="173"/>
      <c r="M54" s="81"/>
      <c r="N54" s="81"/>
      <c r="O54" s="174"/>
      <c r="P54" s="173"/>
      <c r="Q54" s="173"/>
      <c r="R54" s="173"/>
      <c r="S54" s="173"/>
      <c r="T54" s="81"/>
      <c r="U54" s="81"/>
      <c r="V54" s="175"/>
      <c r="W54" s="173"/>
      <c r="X54" s="173"/>
      <c r="Y54" s="173"/>
      <c r="Z54" s="173"/>
      <c r="AA54" s="181"/>
      <c r="AB54" s="181"/>
      <c r="AC54" s="174"/>
      <c r="AD54" s="196"/>
      <c r="AE54" s="197"/>
      <c r="AF54" s="173"/>
      <c r="AG54" s="173"/>
      <c r="AH54" s="181"/>
      <c r="AI54" s="181"/>
      <c r="AJ54" s="175"/>
      <c r="AK54" s="173"/>
      <c r="AL54" s="173"/>
      <c r="AM54" s="173"/>
      <c r="AN54" s="173"/>
      <c r="AO54" s="85"/>
      <c r="AP54" s="181"/>
      <c r="AQ54" s="174"/>
      <c r="AR54" s="79"/>
      <c r="AS54" s="79"/>
      <c r="AT54" s="79"/>
      <c r="AU54" s="79"/>
      <c r="AV54" s="84"/>
      <c r="AW54" s="84"/>
      <c r="AX54" s="83"/>
      <c r="AY54" s="182">
        <v>2</v>
      </c>
      <c r="AZ54" s="173"/>
      <c r="BA54" s="173">
        <v>2</v>
      </c>
      <c r="BB54" s="173"/>
      <c r="BC54" s="202">
        <v>4</v>
      </c>
      <c r="BD54" s="181"/>
      <c r="BE54" s="174" t="s">
        <v>29</v>
      </c>
    </row>
    <row r="55" spans="1:57" ht="12.75">
      <c r="A55" s="367">
        <f t="shared" si="8"/>
        <v>41</v>
      </c>
      <c r="B55" s="421" t="s">
        <v>115</v>
      </c>
      <c r="C55" s="62">
        <f>COUNTA(O55,V55,AC55,AJ55,AQ55,AX55,BE55)</f>
        <v>0</v>
      </c>
      <c r="D55" s="63">
        <f>SUM(I55:L55,P55:S55,W55:Z55,AD55:AG55,AK55:AN55,AR55:AU55,AY55:BB55,BF55:BI55)*15</f>
        <v>30</v>
      </c>
      <c r="E55" s="64">
        <f>SUM(I55,P55,W55,AD55,AK55,AR55,AY55,BF55)*15</f>
        <v>0</v>
      </c>
      <c r="F55" s="65">
        <f>SUM(J55,Q55,X55,AE55,AL55,AS55,AZ55,BG55)*15</f>
        <v>0</v>
      </c>
      <c r="G55" s="65">
        <f>SUM(K55,R55,Y55,AF55,AM55,AT55,BA55,BH55)*15</f>
        <v>0</v>
      </c>
      <c r="H55" s="66">
        <f>SUM(L55,S55,Z55,AG55,AN55,AU55,BB55,BI55)*15</f>
        <v>30</v>
      </c>
      <c r="I55" s="173"/>
      <c r="J55" s="173"/>
      <c r="K55" s="173"/>
      <c r="L55" s="173"/>
      <c r="M55" s="81"/>
      <c r="N55" s="81"/>
      <c r="O55" s="174"/>
      <c r="P55" s="173"/>
      <c r="Q55" s="173"/>
      <c r="R55" s="173"/>
      <c r="S55" s="173"/>
      <c r="T55" s="81"/>
      <c r="U55" s="81"/>
      <c r="V55" s="175"/>
      <c r="W55" s="173"/>
      <c r="X55" s="173"/>
      <c r="Y55" s="173"/>
      <c r="Z55" s="173"/>
      <c r="AA55" s="181"/>
      <c r="AB55" s="181"/>
      <c r="AC55" s="174"/>
      <c r="AD55" s="196"/>
      <c r="AE55" s="197"/>
      <c r="AF55" s="173"/>
      <c r="AG55" s="173"/>
      <c r="AH55" s="181"/>
      <c r="AI55" s="181"/>
      <c r="AJ55" s="175"/>
      <c r="AK55" s="173"/>
      <c r="AL55" s="173"/>
      <c r="AM55" s="173"/>
      <c r="AN55" s="173"/>
      <c r="AO55" s="85"/>
      <c r="AP55" s="181"/>
      <c r="AQ55" s="174"/>
      <c r="AR55" s="79"/>
      <c r="AS55" s="79"/>
      <c r="AT55" s="79"/>
      <c r="AU55" s="79"/>
      <c r="AV55" s="84"/>
      <c r="AW55" s="84"/>
      <c r="AX55" s="83"/>
      <c r="AY55" s="182"/>
      <c r="AZ55" s="173"/>
      <c r="BA55" s="173"/>
      <c r="BB55" s="398">
        <v>2</v>
      </c>
      <c r="BC55" s="202">
        <v>1</v>
      </c>
      <c r="BD55" s="181"/>
      <c r="BE55" s="174"/>
    </row>
    <row r="56" spans="1:57" ht="12.75">
      <c r="A56" s="367">
        <f t="shared" si="8"/>
        <v>42</v>
      </c>
      <c r="B56" s="87" t="s">
        <v>70</v>
      </c>
      <c r="C56" s="62">
        <f t="shared" si="5"/>
        <v>1</v>
      </c>
      <c r="D56" s="63">
        <f t="shared" si="6"/>
        <v>0</v>
      </c>
      <c r="E56" s="64">
        <f t="shared" si="7"/>
        <v>0</v>
      </c>
      <c r="F56" s="65">
        <f t="shared" si="7"/>
        <v>0</v>
      </c>
      <c r="G56" s="65">
        <f t="shared" si="7"/>
        <v>0</v>
      </c>
      <c r="H56" s="66">
        <f t="shared" si="7"/>
        <v>0</v>
      </c>
      <c r="I56" s="173"/>
      <c r="J56" s="173"/>
      <c r="K56" s="173"/>
      <c r="L56" s="173"/>
      <c r="M56" s="81"/>
      <c r="N56" s="81"/>
      <c r="O56" s="174"/>
      <c r="P56" s="173"/>
      <c r="Q56" s="173"/>
      <c r="R56" s="173"/>
      <c r="S56" s="173"/>
      <c r="T56" s="81"/>
      <c r="U56" s="81"/>
      <c r="V56" s="175"/>
      <c r="W56" s="173"/>
      <c r="X56" s="173"/>
      <c r="Y56" s="173"/>
      <c r="Z56" s="173"/>
      <c r="AA56" s="181"/>
      <c r="AB56" s="181"/>
      <c r="AC56" s="174"/>
      <c r="AD56" s="196"/>
      <c r="AE56" s="197"/>
      <c r="AF56" s="173"/>
      <c r="AG56" s="173"/>
      <c r="AH56" s="181"/>
      <c r="AI56" s="181"/>
      <c r="AJ56" s="175"/>
      <c r="AK56" s="173"/>
      <c r="AL56" s="173"/>
      <c r="AM56" s="173"/>
      <c r="AN56" s="173"/>
      <c r="AO56" s="85"/>
      <c r="AP56" s="181"/>
      <c r="AQ56" s="174"/>
      <c r="AR56" s="79"/>
      <c r="AS56" s="79"/>
      <c r="AT56" s="79"/>
      <c r="AU56" s="79"/>
      <c r="AV56" s="84"/>
      <c r="AW56" s="84"/>
      <c r="AX56" s="83"/>
      <c r="AY56" s="182"/>
      <c r="AZ56" s="173"/>
      <c r="BA56" s="173"/>
      <c r="BB56" s="173"/>
      <c r="BC56" s="202">
        <v>10</v>
      </c>
      <c r="BD56" s="181"/>
      <c r="BE56" s="174" t="s">
        <v>29</v>
      </c>
    </row>
    <row r="57" spans="1:57" ht="12.75">
      <c r="A57" s="367">
        <f t="shared" si="8"/>
        <v>43</v>
      </c>
      <c r="B57" s="87" t="s">
        <v>71</v>
      </c>
      <c r="C57" s="62">
        <f t="shared" si="5"/>
        <v>0</v>
      </c>
      <c r="D57" s="63">
        <f t="shared" si="6"/>
        <v>0</v>
      </c>
      <c r="E57" s="64">
        <f t="shared" si="7"/>
        <v>0</v>
      </c>
      <c r="F57" s="65">
        <f t="shared" si="7"/>
        <v>0</v>
      </c>
      <c r="G57" s="65">
        <f t="shared" si="7"/>
        <v>0</v>
      </c>
      <c r="H57" s="66">
        <f t="shared" si="7"/>
        <v>0</v>
      </c>
      <c r="I57" s="173"/>
      <c r="J57" s="173"/>
      <c r="K57" s="173"/>
      <c r="L57" s="173"/>
      <c r="M57" s="81"/>
      <c r="N57" s="81"/>
      <c r="O57" s="174"/>
      <c r="P57" s="173"/>
      <c r="Q57" s="173"/>
      <c r="R57" s="173"/>
      <c r="S57" s="173"/>
      <c r="T57" s="81"/>
      <c r="U57" s="81"/>
      <c r="V57" s="175"/>
      <c r="W57" s="173"/>
      <c r="X57" s="173"/>
      <c r="Y57" s="173"/>
      <c r="Z57" s="173"/>
      <c r="AA57" s="181"/>
      <c r="AB57" s="181"/>
      <c r="AC57" s="174"/>
      <c r="AD57" s="196"/>
      <c r="AE57" s="197"/>
      <c r="AF57" s="173"/>
      <c r="AG57" s="173"/>
      <c r="AH57" s="181"/>
      <c r="AI57" s="181"/>
      <c r="AJ57" s="175"/>
      <c r="AK57" s="173"/>
      <c r="AL57" s="173"/>
      <c r="AM57" s="173"/>
      <c r="AN57" s="173"/>
      <c r="AO57" s="85"/>
      <c r="AP57" s="181"/>
      <c r="AQ57" s="174"/>
      <c r="AR57" s="79"/>
      <c r="AS57" s="79"/>
      <c r="AT57" s="79"/>
      <c r="AU57" s="79"/>
      <c r="AV57" s="84"/>
      <c r="AW57" s="84"/>
      <c r="AX57" s="83"/>
      <c r="AY57" s="182"/>
      <c r="AZ57" s="173"/>
      <c r="BA57" s="173"/>
      <c r="BB57" s="173"/>
      <c r="BC57" s="202">
        <v>10</v>
      </c>
      <c r="BD57" s="181"/>
      <c r="BE57" s="174"/>
    </row>
    <row r="58" spans="1:57" ht="13.5" thickBot="1">
      <c r="A58" s="367">
        <f t="shared" si="8"/>
        <v>44</v>
      </c>
      <c r="B58" s="203" t="s">
        <v>72</v>
      </c>
      <c r="C58" s="95">
        <f t="shared" si="5"/>
        <v>1</v>
      </c>
      <c r="D58" s="45">
        <f t="shared" si="6"/>
        <v>0</v>
      </c>
      <c r="E58" s="44">
        <f t="shared" si="7"/>
        <v>0</v>
      </c>
      <c r="F58" s="96">
        <f t="shared" si="7"/>
        <v>0</v>
      </c>
      <c r="G58" s="96">
        <f t="shared" si="7"/>
        <v>0</v>
      </c>
      <c r="H58" s="97">
        <f t="shared" si="7"/>
        <v>0</v>
      </c>
      <c r="I58" s="204"/>
      <c r="J58" s="204"/>
      <c r="K58" s="204"/>
      <c r="L58" s="204"/>
      <c r="M58" s="205"/>
      <c r="N58" s="205"/>
      <c r="O58" s="206"/>
      <c r="P58" s="204"/>
      <c r="Q58" s="204"/>
      <c r="R58" s="204"/>
      <c r="S58" s="204"/>
      <c r="T58" s="205"/>
      <c r="U58" s="205"/>
      <c r="V58" s="207"/>
      <c r="W58" s="204"/>
      <c r="X58" s="204"/>
      <c r="Y58" s="204"/>
      <c r="Z58" s="204"/>
      <c r="AA58" s="208"/>
      <c r="AB58" s="208"/>
      <c r="AC58" s="206"/>
      <c r="AD58" s="209"/>
      <c r="AE58" s="210"/>
      <c r="AF58" s="204"/>
      <c r="AG58" s="204"/>
      <c r="AH58" s="208"/>
      <c r="AI58" s="208"/>
      <c r="AJ58" s="207"/>
      <c r="AK58" s="204"/>
      <c r="AL58" s="204"/>
      <c r="AM58" s="204"/>
      <c r="AN58" s="204"/>
      <c r="AO58" s="211"/>
      <c r="AP58" s="208"/>
      <c r="AQ58" s="206"/>
      <c r="AR58" s="212"/>
      <c r="AS58" s="212"/>
      <c r="AT58" s="212"/>
      <c r="AU58" s="212"/>
      <c r="AV58" s="213"/>
      <c r="AW58" s="213"/>
      <c r="AX58" s="214"/>
      <c r="AY58" s="215"/>
      <c r="AZ58" s="204"/>
      <c r="BA58" s="204"/>
      <c r="BB58" s="204"/>
      <c r="BC58" s="216">
        <v>5</v>
      </c>
      <c r="BD58" s="208"/>
      <c r="BE58" s="206" t="s">
        <v>29</v>
      </c>
    </row>
    <row r="59" spans="1:57" ht="13.5" thickBot="1">
      <c r="A59" s="217" t="s">
        <v>101</v>
      </c>
      <c r="B59" s="218"/>
      <c r="C59" s="219"/>
      <c r="D59" s="220"/>
      <c r="E59" s="104"/>
      <c r="F59" s="104"/>
      <c r="G59" s="104"/>
      <c r="H59" s="104"/>
      <c r="I59" s="104"/>
      <c r="J59" s="104"/>
      <c r="K59" s="104"/>
      <c r="L59" s="104"/>
      <c r="M59" s="105"/>
      <c r="N59" s="105"/>
      <c r="O59" s="104"/>
      <c r="P59" s="104"/>
      <c r="Q59" s="104"/>
      <c r="R59" s="104"/>
      <c r="S59" s="104"/>
      <c r="T59" s="105"/>
      <c r="U59" s="105"/>
      <c r="V59" s="104"/>
      <c r="W59" s="104"/>
      <c r="X59" s="104"/>
      <c r="Y59" s="104"/>
      <c r="Z59" s="104"/>
      <c r="AA59" s="106"/>
      <c r="AB59" s="106"/>
      <c r="AC59" s="104"/>
      <c r="AD59" s="104"/>
      <c r="AE59" s="104"/>
      <c r="AF59" s="104"/>
      <c r="AG59" s="104"/>
      <c r="AH59" s="106"/>
      <c r="AI59" s="106"/>
      <c r="AJ59" s="104"/>
      <c r="AK59" s="104"/>
      <c r="AL59" s="104"/>
      <c r="AM59" s="104"/>
      <c r="AN59" s="104"/>
      <c r="AO59" s="106"/>
      <c r="AP59" s="106"/>
      <c r="AQ59" s="104"/>
      <c r="AR59" s="104"/>
      <c r="AS59" s="104"/>
      <c r="AT59" s="104"/>
      <c r="AU59" s="104"/>
      <c r="AV59" s="106"/>
      <c r="AW59" s="106"/>
      <c r="AX59" s="104"/>
      <c r="AY59" s="104"/>
      <c r="AZ59" s="104"/>
      <c r="BA59" s="104"/>
      <c r="BB59" s="104"/>
      <c r="BC59" s="106"/>
      <c r="BD59" s="106"/>
      <c r="BE59" s="104"/>
    </row>
    <row r="60" spans="1:57" ht="13.5" customHeight="1" thickBot="1">
      <c r="A60" s="359" t="s">
        <v>100</v>
      </c>
      <c r="B60" s="365" t="s">
        <v>99</v>
      </c>
      <c r="C60" s="56"/>
      <c r="D60" s="57">
        <f>SUM(D61:D65)</f>
        <v>180</v>
      </c>
      <c r="E60" s="56"/>
      <c r="F60" s="56"/>
      <c r="G60" s="56"/>
      <c r="H60" s="56"/>
      <c r="I60" s="58"/>
      <c r="J60" s="58"/>
      <c r="K60" s="58"/>
      <c r="L60" s="58"/>
      <c r="M60" s="59">
        <f>SUM(M61:M65)</f>
        <v>0</v>
      </c>
      <c r="N60" s="59">
        <f>SUM(N61:N65)</f>
        <v>0</v>
      </c>
      <c r="O60" s="58"/>
      <c r="P60" s="58"/>
      <c r="Q60" s="58"/>
      <c r="R60" s="58"/>
      <c r="S60" s="58"/>
      <c r="T60" s="59">
        <f>SUM(T61:T65)</f>
        <v>0</v>
      </c>
      <c r="U60" s="59">
        <f>SUM(U61:U65)</f>
        <v>0</v>
      </c>
      <c r="V60" s="58"/>
      <c r="W60" s="58"/>
      <c r="X60" s="58"/>
      <c r="Y60" s="58"/>
      <c r="Z60" s="58"/>
      <c r="AA60" s="59">
        <f>SUM(AA61:AA65)</f>
        <v>0</v>
      </c>
      <c r="AB60" s="59">
        <f>SUM(AB61:AB65)</f>
        <v>0</v>
      </c>
      <c r="AC60" s="58"/>
      <c r="AD60" s="58"/>
      <c r="AE60" s="58"/>
      <c r="AF60" s="58"/>
      <c r="AG60" s="58"/>
      <c r="AH60" s="59">
        <f>SUM(AH61:AH65)</f>
        <v>0</v>
      </c>
      <c r="AI60" s="59">
        <f>SUM(AI61:AI65)</f>
        <v>0</v>
      </c>
      <c r="AJ60" s="58"/>
      <c r="AK60" s="58"/>
      <c r="AL60" s="58"/>
      <c r="AM60" s="58"/>
      <c r="AN60" s="58"/>
      <c r="AO60" s="59">
        <f>SUM(AO61:AO65)</f>
        <v>14</v>
      </c>
      <c r="AP60" s="59">
        <f>SUM(AP61:AP65)</f>
        <v>0</v>
      </c>
      <c r="AQ60" s="58"/>
      <c r="AR60" s="58"/>
      <c r="AS60" s="58"/>
      <c r="AT60" s="58"/>
      <c r="AU60" s="58"/>
      <c r="AV60" s="59">
        <f>SUM(AV61:AV65)</f>
        <v>12</v>
      </c>
      <c r="AW60" s="59">
        <f>SUM(AW61:AW65)</f>
        <v>0</v>
      </c>
      <c r="AX60" s="58"/>
      <c r="AY60" s="58"/>
      <c r="AZ60" s="58"/>
      <c r="BA60" s="58"/>
      <c r="BB60" s="58"/>
      <c r="BC60" s="59">
        <f>SUM(BC61:BC65)</f>
        <v>0</v>
      </c>
      <c r="BD60" s="59">
        <f>SUM(BD61:BD65)</f>
        <v>0</v>
      </c>
      <c r="BE60" s="221"/>
    </row>
    <row r="61" spans="1:57" ht="12.75">
      <c r="A61" s="168">
        <v>44</v>
      </c>
      <c r="B61" s="421" t="s">
        <v>116</v>
      </c>
      <c r="C61" s="62">
        <f>COUNTA(O61,V61,AC61,AJ61,AQ61,AX61,BE61)</f>
        <v>1</v>
      </c>
      <c r="D61" s="63">
        <f>SUM(I61:L61,P61:S61,W61:Z61,AD61:AG61,AK61:AN61,AR61:AU61,AY61:BB61,BF61:BI61)*15</f>
        <v>30</v>
      </c>
      <c r="E61" s="64">
        <f aca="true" t="shared" si="9" ref="E61:H65">SUM(I61,P61,W61,AD61,AK61,AR61,AY61,BF61)*15</f>
        <v>15</v>
      </c>
      <c r="F61" s="65">
        <f t="shared" si="9"/>
        <v>0</v>
      </c>
      <c r="G61" s="65">
        <f t="shared" si="9"/>
        <v>15</v>
      </c>
      <c r="H61" s="66">
        <f t="shared" si="9"/>
        <v>0</v>
      </c>
      <c r="I61" s="65"/>
      <c r="J61" s="65"/>
      <c r="K61" s="65"/>
      <c r="L61" s="65"/>
      <c r="M61" s="67"/>
      <c r="N61" s="67"/>
      <c r="O61" s="68"/>
      <c r="P61" s="65"/>
      <c r="Q61" s="65"/>
      <c r="R61" s="65"/>
      <c r="S61" s="65"/>
      <c r="T61" s="67"/>
      <c r="U61" s="67"/>
      <c r="V61" s="70"/>
      <c r="W61" s="65"/>
      <c r="X61" s="65"/>
      <c r="Y61" s="65"/>
      <c r="Z61" s="65"/>
      <c r="AA61" s="74"/>
      <c r="AB61" s="74"/>
      <c r="AC61" s="68"/>
      <c r="AD61" s="65"/>
      <c r="AE61" s="65"/>
      <c r="AF61" s="88"/>
      <c r="AG61" s="222"/>
      <c r="AH61" s="223"/>
      <c r="AI61" s="223"/>
      <c r="AJ61" s="70"/>
      <c r="AK61" s="224">
        <v>1</v>
      </c>
      <c r="AL61" s="65"/>
      <c r="AM61" s="65">
        <v>1</v>
      </c>
      <c r="AN61" s="65"/>
      <c r="AO61" s="69">
        <v>5</v>
      </c>
      <c r="AP61" s="74"/>
      <c r="AQ61" s="71" t="s">
        <v>29</v>
      </c>
      <c r="AR61" s="65"/>
      <c r="AS61" s="65"/>
      <c r="AT61" s="88"/>
      <c r="AU61" s="65"/>
      <c r="AV61" s="74"/>
      <c r="AW61" s="74"/>
      <c r="AX61" s="70"/>
      <c r="AY61" s="169"/>
      <c r="AZ61" s="222"/>
      <c r="BA61" s="65"/>
      <c r="BB61" s="65"/>
      <c r="BC61" s="74"/>
      <c r="BD61" s="74"/>
      <c r="BE61" s="68"/>
    </row>
    <row r="62" spans="1:57" ht="22.5">
      <c r="A62" s="168">
        <v>46</v>
      </c>
      <c r="B62" s="87" t="s">
        <v>73</v>
      </c>
      <c r="C62" s="62">
        <f>COUNTA(O62,V62,AC62,AJ62,AQ62,AX62,BE62)</f>
        <v>1</v>
      </c>
      <c r="D62" s="63">
        <f>SUM(I62:L62,P62:S62,W62:Z62,AD62:AG62,AK62:AN62,AR62:AU62,AY62:BB62,BF62:BI62)*15</f>
        <v>30</v>
      </c>
      <c r="E62" s="64">
        <f t="shared" si="9"/>
        <v>15</v>
      </c>
      <c r="F62" s="65">
        <f t="shared" si="9"/>
        <v>0</v>
      </c>
      <c r="G62" s="65">
        <f t="shared" si="9"/>
        <v>15</v>
      </c>
      <c r="H62" s="66">
        <f t="shared" si="9"/>
        <v>0</v>
      </c>
      <c r="I62" s="65"/>
      <c r="J62" s="65"/>
      <c r="K62" s="65"/>
      <c r="L62" s="65"/>
      <c r="M62" s="67"/>
      <c r="N62" s="67"/>
      <c r="O62" s="68"/>
      <c r="P62" s="65"/>
      <c r="Q62" s="65"/>
      <c r="R62" s="65"/>
      <c r="S62" s="65"/>
      <c r="T62" s="67"/>
      <c r="U62" s="67"/>
      <c r="V62" s="70"/>
      <c r="W62" s="65"/>
      <c r="X62" s="65"/>
      <c r="Y62" s="65"/>
      <c r="Z62" s="65"/>
      <c r="AA62" s="74"/>
      <c r="AB62" s="74"/>
      <c r="AC62" s="68"/>
      <c r="AD62" s="65"/>
      <c r="AE62" s="65"/>
      <c r="AF62" s="88"/>
      <c r="AG62" s="222"/>
      <c r="AH62" s="223"/>
      <c r="AI62" s="223"/>
      <c r="AJ62" s="70"/>
      <c r="AK62" s="224"/>
      <c r="AL62" s="65"/>
      <c r="AM62" s="65"/>
      <c r="AN62" s="65"/>
      <c r="AO62" s="74"/>
      <c r="AP62" s="74"/>
      <c r="AQ62" s="68"/>
      <c r="AR62" s="65">
        <v>1</v>
      </c>
      <c r="AS62" s="65"/>
      <c r="AT62" s="88">
        <v>1</v>
      </c>
      <c r="AU62" s="65"/>
      <c r="AV62" s="69">
        <v>5</v>
      </c>
      <c r="AW62" s="74"/>
      <c r="AX62" s="72" t="s">
        <v>29</v>
      </c>
      <c r="AY62" s="169"/>
      <c r="AZ62" s="222"/>
      <c r="BA62" s="65"/>
      <c r="BB62" s="65"/>
      <c r="BC62" s="74"/>
      <c r="BD62" s="74"/>
      <c r="BE62" s="68"/>
    </row>
    <row r="63" spans="1:57" s="225" customFormat="1" ht="12.75">
      <c r="A63" s="168">
        <v>47</v>
      </c>
      <c r="B63" s="87" t="s">
        <v>74</v>
      </c>
      <c r="C63" s="62">
        <f>COUNTA(O63,V63,AC63,AJ63,AQ63,AX63,BE63)</f>
        <v>1</v>
      </c>
      <c r="D63" s="63">
        <f>SUM(I63:L63,P63:S63,W63:Z63,AD63:AG63,AK63:AN63,AR63:AU63,AY63:BB63,BF63:BI63)*15</f>
        <v>45</v>
      </c>
      <c r="E63" s="64">
        <f t="shared" si="9"/>
        <v>15</v>
      </c>
      <c r="F63" s="65">
        <f t="shared" si="9"/>
        <v>0</v>
      </c>
      <c r="G63" s="65">
        <f t="shared" si="9"/>
        <v>30</v>
      </c>
      <c r="H63" s="66">
        <f t="shared" si="9"/>
        <v>0</v>
      </c>
      <c r="I63" s="65"/>
      <c r="J63" s="65"/>
      <c r="K63" s="65"/>
      <c r="L63" s="65"/>
      <c r="M63" s="74"/>
      <c r="N63" s="74"/>
      <c r="O63" s="68"/>
      <c r="P63" s="65"/>
      <c r="Q63" s="65"/>
      <c r="R63" s="65"/>
      <c r="S63" s="65"/>
      <c r="T63" s="74"/>
      <c r="U63" s="74"/>
      <c r="V63" s="70"/>
      <c r="W63" s="65"/>
      <c r="X63" s="65"/>
      <c r="Y63" s="65"/>
      <c r="Z63" s="65"/>
      <c r="AA63" s="74"/>
      <c r="AB63" s="74"/>
      <c r="AC63" s="68"/>
      <c r="AD63" s="65"/>
      <c r="AE63" s="65"/>
      <c r="AF63" s="88"/>
      <c r="AG63" s="222"/>
      <c r="AH63" s="223"/>
      <c r="AI63" s="223"/>
      <c r="AJ63" s="70"/>
      <c r="AK63" s="224">
        <v>1</v>
      </c>
      <c r="AL63" s="65"/>
      <c r="AM63" s="65">
        <v>2</v>
      </c>
      <c r="AN63" s="65"/>
      <c r="AO63" s="172">
        <v>5</v>
      </c>
      <c r="AP63" s="74"/>
      <c r="AQ63" s="71" t="s">
        <v>29</v>
      </c>
      <c r="AR63" s="65"/>
      <c r="AS63" s="65"/>
      <c r="AT63" s="88"/>
      <c r="AU63" s="65"/>
      <c r="AV63" s="74"/>
      <c r="AW63" s="74"/>
      <c r="AX63" s="70"/>
      <c r="AY63" s="169"/>
      <c r="AZ63" s="222"/>
      <c r="BA63" s="65"/>
      <c r="BB63" s="65"/>
      <c r="BC63" s="74"/>
      <c r="BD63" s="74"/>
      <c r="BE63" s="68"/>
    </row>
    <row r="64" spans="1:57" ht="12.75">
      <c r="A64" s="60">
        <v>48</v>
      </c>
      <c r="B64" s="87" t="s">
        <v>75</v>
      </c>
      <c r="C64" s="62">
        <f>COUNTA(O64,V64,AC64,AJ64,AQ64,AX64,BE64)</f>
        <v>0</v>
      </c>
      <c r="D64" s="226">
        <f>SUM(I64:L64,P64:S64,W64:Z64,AD64:AG64,AK64:AN64,AR64:AU64,AY64:BB64,BF64:BI64)*15</f>
        <v>15</v>
      </c>
      <c r="E64" s="227">
        <f t="shared" si="9"/>
        <v>0</v>
      </c>
      <c r="F64" s="88">
        <f t="shared" si="9"/>
        <v>0</v>
      </c>
      <c r="G64" s="88">
        <f t="shared" si="9"/>
        <v>15</v>
      </c>
      <c r="H64" s="228">
        <f t="shared" si="9"/>
        <v>0</v>
      </c>
      <c r="I64" s="173"/>
      <c r="J64" s="65"/>
      <c r="K64" s="65"/>
      <c r="L64" s="63"/>
      <c r="M64" s="67"/>
      <c r="N64" s="67"/>
      <c r="O64" s="174"/>
      <c r="P64" s="63"/>
      <c r="Q64" s="63"/>
      <c r="R64" s="63"/>
      <c r="S64" s="63"/>
      <c r="T64" s="67"/>
      <c r="U64" s="67"/>
      <c r="V64" s="175"/>
      <c r="W64" s="65"/>
      <c r="X64" s="65"/>
      <c r="Y64" s="63"/>
      <c r="Z64" s="63"/>
      <c r="AA64" s="74"/>
      <c r="AB64" s="74"/>
      <c r="AC64" s="174"/>
      <c r="AD64" s="63"/>
      <c r="AE64" s="63"/>
      <c r="AF64" s="226"/>
      <c r="AG64" s="229"/>
      <c r="AH64" s="223"/>
      <c r="AI64" s="223"/>
      <c r="AJ64" s="175"/>
      <c r="AK64" s="229"/>
      <c r="AL64" s="63"/>
      <c r="AM64" s="226">
        <v>1</v>
      </c>
      <c r="AN64" s="63"/>
      <c r="AO64" s="69">
        <v>4</v>
      </c>
      <c r="AP64" s="74"/>
      <c r="AQ64" s="68"/>
      <c r="AR64" s="65"/>
      <c r="AS64" s="65"/>
      <c r="AT64" s="89"/>
      <c r="AU64" s="65"/>
      <c r="AV64" s="74"/>
      <c r="AW64" s="74"/>
      <c r="AX64" s="70"/>
      <c r="AY64" s="169"/>
      <c r="AZ64" s="222"/>
      <c r="BA64" s="65"/>
      <c r="BB64" s="65"/>
      <c r="BC64" s="74"/>
      <c r="BD64" s="74"/>
      <c r="BE64" s="68"/>
    </row>
    <row r="65" spans="1:57" ht="13.5" thickBot="1">
      <c r="A65" s="230">
        <v>49</v>
      </c>
      <c r="B65" s="424" t="s">
        <v>117</v>
      </c>
      <c r="C65" s="95">
        <f>COUNTA(O65,V65,AC65,AJ65,AQ65,AX65,BE65)</f>
        <v>0</v>
      </c>
      <c r="D65" s="45">
        <f>SUM(I65:L65,P65:S65,W65:Z65,AD65:AG65,AK65:AN65,AR65:AU65,AY65:BB65,BF65:BI65)*15</f>
        <v>60</v>
      </c>
      <c r="E65" s="44">
        <f t="shared" si="9"/>
        <v>15</v>
      </c>
      <c r="F65" s="96">
        <f t="shared" si="9"/>
        <v>0</v>
      </c>
      <c r="G65" s="96">
        <f t="shared" si="9"/>
        <v>30</v>
      </c>
      <c r="H65" s="97">
        <f t="shared" si="9"/>
        <v>15</v>
      </c>
      <c r="I65" s="204"/>
      <c r="J65" s="96"/>
      <c r="K65" s="96"/>
      <c r="L65" s="96"/>
      <c r="M65" s="231"/>
      <c r="N65" s="231"/>
      <c r="O65" s="99"/>
      <c r="P65" s="96"/>
      <c r="Q65" s="96"/>
      <c r="R65" s="96"/>
      <c r="S65" s="96"/>
      <c r="T65" s="231"/>
      <c r="U65" s="231"/>
      <c r="V65" s="100"/>
      <c r="W65" s="96"/>
      <c r="X65" s="96"/>
      <c r="Y65" s="96"/>
      <c r="Z65" s="96"/>
      <c r="AA65" s="101"/>
      <c r="AB65" s="101"/>
      <c r="AC65" s="206"/>
      <c r="AD65" s="96"/>
      <c r="AE65" s="96"/>
      <c r="AF65" s="232"/>
      <c r="AG65" s="233"/>
      <c r="AH65" s="234"/>
      <c r="AI65" s="234"/>
      <c r="AJ65" s="207"/>
      <c r="AK65" s="233"/>
      <c r="AL65" s="96"/>
      <c r="AM65" s="96"/>
      <c r="AN65" s="96"/>
      <c r="AO65" s="98"/>
      <c r="AP65" s="101"/>
      <c r="AQ65" s="99"/>
      <c r="AR65" s="401">
        <v>1</v>
      </c>
      <c r="AS65" s="401"/>
      <c r="AT65" s="402">
        <v>2</v>
      </c>
      <c r="AU65" s="401">
        <v>1</v>
      </c>
      <c r="AV65" s="403">
        <v>7</v>
      </c>
      <c r="AW65" s="101"/>
      <c r="AX65" s="235"/>
      <c r="AY65" s="236"/>
      <c r="AZ65" s="233"/>
      <c r="BA65" s="96"/>
      <c r="BB65" s="96"/>
      <c r="BC65" s="101"/>
      <c r="BD65" s="101"/>
      <c r="BE65" s="99"/>
    </row>
    <row r="66" spans="1:57" ht="12.75">
      <c r="A66" s="256"/>
      <c r="B66" s="257" t="s">
        <v>84</v>
      </c>
      <c r="C66" s="241">
        <f>SUM(M66:BE66)</f>
        <v>210</v>
      </c>
      <c r="D66" s="33"/>
      <c r="E66" s="33"/>
      <c r="F66" s="33"/>
      <c r="G66" s="33"/>
      <c r="H66" s="33"/>
      <c r="I66" s="33"/>
      <c r="J66" s="33"/>
      <c r="K66" s="33"/>
      <c r="L66" s="33"/>
      <c r="M66" s="258">
        <f>M9+M17+M27+M60</f>
        <v>30</v>
      </c>
      <c r="N66" s="258"/>
      <c r="O66" s="110"/>
      <c r="P66" s="33"/>
      <c r="Q66" s="33"/>
      <c r="R66" s="33"/>
      <c r="S66" s="33"/>
      <c r="T66" s="258">
        <f>T9+T17+T27+T60</f>
        <v>30</v>
      </c>
      <c r="U66" s="258"/>
      <c r="V66" s="110"/>
      <c r="W66" s="33"/>
      <c r="X66" s="33"/>
      <c r="Y66" s="33"/>
      <c r="Z66" s="33"/>
      <c r="AA66" s="258">
        <f>AA9+AA17+AA27+AA60</f>
        <v>30</v>
      </c>
      <c r="AB66" s="258"/>
      <c r="AC66" s="110"/>
      <c r="AD66" s="33"/>
      <c r="AE66" s="33"/>
      <c r="AF66" s="33"/>
      <c r="AG66" s="33"/>
      <c r="AH66" s="258">
        <f>AH9+AH17+AH27+AH60</f>
        <v>30</v>
      </c>
      <c r="AI66" s="258"/>
      <c r="AJ66" s="110"/>
      <c r="AK66" s="33"/>
      <c r="AL66" s="33"/>
      <c r="AM66" s="33"/>
      <c r="AN66" s="33"/>
      <c r="AO66" s="258">
        <f>AO9+AO17+AO27+AO60</f>
        <v>30</v>
      </c>
      <c r="AP66" s="258"/>
      <c r="AQ66" s="259"/>
      <c r="AR66" s="237"/>
      <c r="AS66" s="237"/>
      <c r="AT66" s="237"/>
      <c r="AU66" s="237"/>
      <c r="AV66" s="258">
        <f>AV9+AV17+AV27+AV60</f>
        <v>30</v>
      </c>
      <c r="AW66" s="258"/>
      <c r="AX66" s="259"/>
      <c r="AY66" s="237"/>
      <c r="AZ66" s="237"/>
      <c r="BA66" s="237"/>
      <c r="BB66" s="237"/>
      <c r="BC66" s="258">
        <f>BC9+BC17+BC27+BC60</f>
        <v>30</v>
      </c>
      <c r="BD66" s="258"/>
      <c r="BE66" s="259"/>
    </row>
    <row r="67" spans="1:57" ht="12.75">
      <c r="A67" s="107"/>
      <c r="B67" s="108" t="s">
        <v>85</v>
      </c>
      <c r="C67" s="260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</row>
    <row r="68" spans="1:57" ht="12.75">
      <c r="A68" s="262"/>
      <c r="B68" s="263"/>
      <c r="C68" s="264">
        <f>SUM(C61:C65,C29:C58,C18:C25,C10:C15)</f>
        <v>25</v>
      </c>
      <c r="D68" s="265">
        <f>D60+D27+D17+D9</f>
        <v>1485</v>
      </c>
      <c r="E68" s="266">
        <f aca="true" t="shared" si="10" ref="E68:L68">SUM(E10:E65)</f>
        <v>645</v>
      </c>
      <c r="F68" s="267">
        <f t="shared" si="10"/>
        <v>225</v>
      </c>
      <c r="G68" s="267">
        <f t="shared" si="10"/>
        <v>525</v>
      </c>
      <c r="H68" s="72">
        <f t="shared" si="10"/>
        <v>90</v>
      </c>
      <c r="I68" s="260">
        <f t="shared" si="10"/>
        <v>7</v>
      </c>
      <c r="J68" s="268">
        <f t="shared" si="10"/>
        <v>3</v>
      </c>
      <c r="K68" s="268">
        <f t="shared" si="10"/>
        <v>4</v>
      </c>
      <c r="L68" s="268">
        <f t="shared" si="10"/>
        <v>0</v>
      </c>
      <c r="M68" s="167"/>
      <c r="N68" s="361"/>
      <c r="O68" s="362">
        <f>COUNTA(O10:O65)</f>
        <v>4</v>
      </c>
      <c r="P68" s="260">
        <f>SUM(P10:P65)</f>
        <v>7</v>
      </c>
      <c r="Q68" s="268">
        <f>SUM(Q10:Q65)</f>
        <v>5</v>
      </c>
      <c r="R68" s="268">
        <f>SUM(R10:R65)</f>
        <v>3</v>
      </c>
      <c r="S68" s="268">
        <f>SUM(S10:S65)</f>
        <v>0</v>
      </c>
      <c r="T68" s="167"/>
      <c r="U68" s="361"/>
      <c r="V68" s="363">
        <f>COUNTA(V10:V65)</f>
        <v>4</v>
      </c>
      <c r="W68" s="260">
        <f>SUM(W10:W65)</f>
        <v>7</v>
      </c>
      <c r="X68" s="268">
        <f>SUM(X10:X65)</f>
        <v>3</v>
      </c>
      <c r="Y68" s="268">
        <f>SUM(Y10:Y65)</f>
        <v>7</v>
      </c>
      <c r="Z68" s="268">
        <f>SUM(Z10:Z65)</f>
        <v>0</v>
      </c>
      <c r="AA68" s="167"/>
      <c r="AB68" s="361"/>
      <c r="AC68" s="362">
        <f>COUNTA(AC10:AC65)</f>
        <v>4</v>
      </c>
      <c r="AD68" s="260">
        <f>SUM(AD10:AD65)</f>
        <v>6</v>
      </c>
      <c r="AE68" s="268">
        <f>SUM(AE10:AE65)</f>
        <v>2</v>
      </c>
      <c r="AF68" s="268">
        <f>SUM(AF10:AF65)</f>
        <v>7</v>
      </c>
      <c r="AG68" s="268">
        <f>SUM(AG10:AG65)</f>
        <v>0</v>
      </c>
      <c r="AH68" s="167"/>
      <c r="AI68" s="361"/>
      <c r="AJ68" s="363">
        <f>COUNTA(AJ10:AJ65)</f>
        <v>4</v>
      </c>
      <c r="AK68" s="260">
        <f>SUM(AK10:AK65)</f>
        <v>7</v>
      </c>
      <c r="AL68" s="268">
        <f>SUM(AL10:AL65)</f>
        <v>2</v>
      </c>
      <c r="AM68" s="268">
        <f>SUM(AM10:AM65)</f>
        <v>7</v>
      </c>
      <c r="AN68" s="268">
        <f>SUM(AN10:AN65)</f>
        <v>1</v>
      </c>
      <c r="AO68" s="258"/>
      <c r="AP68" s="364"/>
      <c r="AQ68" s="362">
        <f>COUNTA(AQ10:AQ65)</f>
        <v>4</v>
      </c>
      <c r="AR68" s="260">
        <f>SUM(AR10:AR65)</f>
        <v>7</v>
      </c>
      <c r="AS68" s="268">
        <f>SUM(AS10:AS65)</f>
        <v>0</v>
      </c>
      <c r="AT68" s="268">
        <f>SUM(AT10:AT65)</f>
        <v>5</v>
      </c>
      <c r="AU68" s="268">
        <f>SUM(AU10:AU65)</f>
        <v>3</v>
      </c>
      <c r="AV68" s="258"/>
      <c r="AW68" s="364"/>
      <c r="AX68" s="363">
        <f>COUNTA(AX10:AX65)</f>
        <v>2</v>
      </c>
      <c r="AY68" s="269">
        <f>SUM(AY10:AY65)</f>
        <v>2</v>
      </c>
      <c r="AZ68" s="268">
        <f>SUM(AZ10:AZ65)</f>
        <v>0</v>
      </c>
      <c r="BA68" s="268">
        <f>SUM(BA10:BA65)</f>
        <v>2</v>
      </c>
      <c r="BB68" s="268">
        <f>SUM(BB10:BB65)</f>
        <v>2</v>
      </c>
      <c r="BC68" s="258"/>
      <c r="BD68" s="364"/>
      <c r="BE68" s="362">
        <f>COUNTA(BE10:BE65)</f>
        <v>3</v>
      </c>
    </row>
    <row r="69" spans="1:57" ht="13.5" thickBot="1">
      <c r="A69" s="270"/>
      <c r="B69" s="271" t="s">
        <v>86</v>
      </c>
      <c r="C69" s="272"/>
      <c r="D69" s="273"/>
      <c r="E69" s="273"/>
      <c r="F69" s="273"/>
      <c r="G69" s="273"/>
      <c r="H69" s="274"/>
      <c r="I69" s="275"/>
      <c r="J69" s="276">
        <f>SUM(I68:L68)</f>
        <v>14</v>
      </c>
      <c r="K69" s="277"/>
      <c r="L69" s="276"/>
      <c r="M69" s="276"/>
      <c r="N69" s="276"/>
      <c r="O69" s="278"/>
      <c r="P69" s="279"/>
      <c r="Q69" s="280">
        <f>SUM(P68:S68)</f>
        <v>15</v>
      </c>
      <c r="R69" s="281"/>
      <c r="S69" s="280"/>
      <c r="T69" s="280"/>
      <c r="U69" s="280"/>
      <c r="V69" s="282"/>
      <c r="W69" s="279"/>
      <c r="X69" s="280">
        <f>SUM(W68:Z68)</f>
        <v>17</v>
      </c>
      <c r="Y69" s="281"/>
      <c r="Z69" s="280"/>
      <c r="AA69" s="280"/>
      <c r="AB69" s="280"/>
      <c r="AC69" s="283"/>
      <c r="AD69" s="284"/>
      <c r="AE69" s="280">
        <f>SUM(AD68:AG68)</f>
        <v>15</v>
      </c>
      <c r="AF69" s="281"/>
      <c r="AG69" s="280"/>
      <c r="AH69" s="280"/>
      <c r="AI69" s="280"/>
      <c r="AJ69" s="285"/>
      <c r="AK69" s="284"/>
      <c r="AL69" s="280">
        <f>SUM(AK68:AN68)</f>
        <v>17</v>
      </c>
      <c r="AM69" s="281"/>
      <c r="AN69" s="280"/>
      <c r="AO69" s="280"/>
      <c r="AP69" s="280"/>
      <c r="AQ69" s="278"/>
      <c r="AR69" s="279"/>
      <c r="AS69" s="286">
        <f>SUM(AR68:AU68)</f>
        <v>15</v>
      </c>
      <c r="AT69" s="281"/>
      <c r="AU69" s="280"/>
      <c r="AV69" s="280"/>
      <c r="AW69" s="280"/>
      <c r="AX69" s="282"/>
      <c r="AY69" s="287"/>
      <c r="AZ69" s="280">
        <f>SUM(AY68:BB68)</f>
        <v>6</v>
      </c>
      <c r="BA69" s="280"/>
      <c r="BB69" s="280"/>
      <c r="BC69" s="280"/>
      <c r="BD69" s="280"/>
      <c r="BE69" s="278"/>
    </row>
    <row r="70" spans="1:57" ht="13.5" thickTop="1">
      <c r="A70" s="256"/>
      <c r="B70" s="288"/>
      <c r="C70" s="289"/>
      <c r="D70" s="290"/>
      <c r="E70" s="290"/>
      <c r="F70" s="17"/>
      <c r="G70" s="17"/>
      <c r="H70" s="17"/>
      <c r="I70" s="291"/>
      <c r="J70" s="291"/>
      <c r="K70" s="291"/>
      <c r="L70" s="291"/>
      <c r="M70" s="291"/>
      <c r="N70" s="291"/>
      <c r="O70" s="290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2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2"/>
      <c r="AR70"/>
      <c r="AS70" s="291"/>
      <c r="AT70" s="291"/>
      <c r="AU70" s="291"/>
      <c r="AV70" s="291"/>
      <c r="AW70" s="291"/>
      <c r="AX70" s="291"/>
      <c r="AY70" s="291"/>
      <c r="AZ70" s="291"/>
      <c r="BA70" s="291"/>
      <c r="BB70" s="291"/>
      <c r="BC70" s="291"/>
      <c r="BD70" s="291"/>
      <c r="BE70" s="293"/>
    </row>
    <row r="71" spans="1:57" ht="12.75">
      <c r="A71" s="256"/>
      <c r="B71" s="294"/>
      <c r="C71" s="295"/>
      <c r="D71" s="296"/>
      <c r="E71" s="297"/>
      <c r="F71" s="296"/>
      <c r="G71" s="296"/>
      <c r="H71" s="296"/>
      <c r="I71" s="298" t="s">
        <v>87</v>
      </c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9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2"/>
      <c r="AR71" s="300" t="s">
        <v>88</v>
      </c>
      <c r="AS71"/>
      <c r="AT71" s="291"/>
      <c r="AU71" s="291"/>
      <c r="AV71" s="291"/>
      <c r="AW71" s="291"/>
      <c r="AX71" s="291"/>
      <c r="AY71" s="291"/>
      <c r="AZ71" s="291"/>
      <c r="BA71" s="291"/>
      <c r="BB71" s="291"/>
      <c r="BC71" s="291"/>
      <c r="BD71" s="291"/>
      <c r="BE71" s="292"/>
    </row>
    <row r="72" spans="1:57" ht="13.5" thickBot="1">
      <c r="A72" s="256"/>
      <c r="B72" s="288"/>
      <c r="C72" s="301" t="s">
        <v>89</v>
      </c>
      <c r="D72" s="302"/>
      <c r="E72" s="303"/>
      <c r="F72" s="304" t="s">
        <v>90</v>
      </c>
      <c r="G72" s="305"/>
      <c r="H72" s="305"/>
      <c r="I72" s="302"/>
      <c r="J72" s="306"/>
      <c r="K72" s="307" t="s">
        <v>91</v>
      </c>
      <c r="L72" s="308"/>
      <c r="M72" s="308"/>
      <c r="N72" s="308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10"/>
      <c r="AD72" s="311" t="s">
        <v>92</v>
      </c>
      <c r="AE72" s="311"/>
      <c r="AF72" s="311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3"/>
      <c r="AR72" s="300"/>
      <c r="AS72" s="291"/>
      <c r="AT72" s="418"/>
      <c r="AU72" s="418"/>
      <c r="AV72" s="418"/>
      <c r="AW72" s="418"/>
      <c r="AX72" s="418"/>
      <c r="AY72" s="418"/>
      <c r="AZ72" s="418"/>
      <c r="BA72" s="418"/>
      <c r="BB72" s="418"/>
      <c r="BC72" s="314"/>
      <c r="BD72" s="314"/>
      <c r="BE72" s="292"/>
    </row>
    <row r="73" spans="1:57" ht="12.75">
      <c r="A73" s="256"/>
      <c r="B73" s="288"/>
      <c r="C73" s="315"/>
      <c r="D73" s="316"/>
      <c r="E73" s="317"/>
      <c r="F73" s="318"/>
      <c r="G73" s="318"/>
      <c r="H73" s="318"/>
      <c r="I73" s="316"/>
      <c r="J73"/>
      <c r="K73" s="319"/>
      <c r="L73" s="320"/>
      <c r="M73" s="320"/>
      <c r="N73" s="320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2"/>
      <c r="AD73" s="316"/>
      <c r="AE73" s="419">
        <v>40087</v>
      </c>
      <c r="AF73" s="419"/>
      <c r="AG73" s="419"/>
      <c r="AH73" s="419"/>
      <c r="AI73" s="419"/>
      <c r="AJ73" s="419"/>
      <c r="AK73" s="419"/>
      <c r="AL73" s="323"/>
      <c r="AM73" s="323"/>
      <c r="AN73" s="323"/>
      <c r="AO73" s="323"/>
      <c r="AP73" s="323"/>
      <c r="AQ73" s="292"/>
      <c r="AR73" s="300"/>
      <c r="AS73" s="291"/>
      <c r="AT73" s="415">
        <v>40703</v>
      </c>
      <c r="AU73" s="415"/>
      <c r="AV73" s="415"/>
      <c r="AW73" s="415"/>
      <c r="AX73" s="415"/>
      <c r="AY73" s="291"/>
      <c r="AZ73" s="291"/>
      <c r="BA73" s="291"/>
      <c r="BB73" s="291"/>
      <c r="BC73" s="291"/>
      <c r="BD73" s="291"/>
      <c r="BE73" s="292"/>
    </row>
    <row r="74" spans="1:57" ht="12.75">
      <c r="A74" s="324"/>
      <c r="B74" s="288"/>
      <c r="C74" s="325"/>
      <c r="D74" s="326"/>
      <c r="E74" s="327"/>
      <c r="F74" s="328"/>
      <c r="G74" s="326"/>
      <c r="H74" s="326"/>
      <c r="I74" s="326"/>
      <c r="J74"/>
      <c r="K74" s="329"/>
      <c r="L74" s="330"/>
      <c r="M74" s="330"/>
      <c r="N74" s="330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31"/>
      <c r="AD74" s="332"/>
      <c r="AE74" s="332"/>
      <c r="AF74" s="332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4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335"/>
    </row>
    <row r="75" spans="1:57" ht="12.75">
      <c r="A75" s="324"/>
      <c r="B75" s="288"/>
      <c r="C75" s="336" t="s">
        <v>93</v>
      </c>
      <c r="D75" s="337"/>
      <c r="E75" s="338"/>
      <c r="F75" s="339" t="s">
        <v>94</v>
      </c>
      <c r="G75" s="337"/>
      <c r="H75" s="337"/>
      <c r="I75" s="337"/>
      <c r="J75" s="340"/>
      <c r="K75" s="339"/>
      <c r="L75" s="337" t="s">
        <v>95</v>
      </c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41"/>
      <c r="AD75" s="326" t="s">
        <v>96</v>
      </c>
      <c r="AE75" s="326"/>
      <c r="AF75" s="326"/>
      <c r="AG75" s="416">
        <v>40452</v>
      </c>
      <c r="AH75" s="416"/>
      <c r="AI75" s="416"/>
      <c r="AJ75" s="416"/>
      <c r="AK75" s="416"/>
      <c r="AL75" s="416"/>
      <c r="AM75" s="288"/>
      <c r="AN75" s="288"/>
      <c r="AO75" s="288"/>
      <c r="AP75" s="288"/>
      <c r="AQ75" s="335"/>
      <c r="AR75" s="290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335"/>
    </row>
    <row r="76" spans="1:57" ht="13.5" thickBot="1">
      <c r="A76" s="342"/>
      <c r="B76" s="343"/>
      <c r="C76" s="344"/>
      <c r="D76" s="345"/>
      <c r="E76" s="346"/>
      <c r="F76" s="345"/>
      <c r="G76" s="345"/>
      <c r="H76" s="345"/>
      <c r="I76" s="345"/>
      <c r="J76" s="347"/>
      <c r="K76" s="348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9"/>
      <c r="AD76" s="343"/>
      <c r="AE76" s="343"/>
      <c r="AF76" s="343"/>
      <c r="AG76" s="417">
        <v>40817</v>
      </c>
      <c r="AH76" s="417"/>
      <c r="AI76" s="417"/>
      <c r="AJ76" s="417"/>
      <c r="AK76" s="417"/>
      <c r="AL76" s="417"/>
      <c r="AM76" s="343"/>
      <c r="AN76" s="343"/>
      <c r="AO76" s="343"/>
      <c r="AP76" s="343"/>
      <c r="AQ76" s="350"/>
      <c r="AR76" s="343"/>
      <c r="AS76" s="343"/>
      <c r="AT76" s="343"/>
      <c r="AU76" s="343"/>
      <c r="AV76" s="343"/>
      <c r="AW76" s="343"/>
      <c r="AX76" s="343"/>
      <c r="AY76" s="343"/>
      <c r="AZ76" s="343"/>
      <c r="BA76" s="343"/>
      <c r="BB76" s="343"/>
      <c r="BC76" s="343"/>
      <c r="BD76" s="343"/>
      <c r="BE76" s="350"/>
    </row>
    <row r="77" spans="1:57" ht="13.5" thickTop="1">
      <c r="A77" s="17"/>
      <c r="B77" s="294"/>
      <c r="C77" s="17"/>
      <c r="D77" s="290"/>
      <c r="E77" s="290"/>
      <c r="F77" s="290"/>
      <c r="G77" s="17"/>
      <c r="H77" s="17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</row>
    <row r="78" spans="1:57" ht="12.75">
      <c r="A78" s="17"/>
      <c r="B78" s="288"/>
      <c r="C78" s="17"/>
      <c r="D78"/>
      <c r="E78" s="288"/>
      <c r="F78"/>
      <c r="G78" s="17"/>
      <c r="H78" s="17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</row>
    <row r="79" spans="1:57" ht="12.75">
      <c r="A79" s="17"/>
      <c r="B79" s="351"/>
      <c r="C79" s="17"/>
      <c r="D79" s="17"/>
      <c r="E79" s="288"/>
      <c r="F79" s="17"/>
      <c r="G79" s="17"/>
      <c r="H79" s="17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</row>
    <row r="80" spans="1:57" ht="12.75">
      <c r="A80" s="17"/>
      <c r="B80" s="352"/>
      <c r="C80"/>
      <c r="D80"/>
      <c r="E80" s="17"/>
      <c r="F80" s="17"/>
      <c r="G80" s="17"/>
      <c r="H80" s="17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</row>
    <row r="81" spans="1:57" ht="12.75">
      <c r="A81" s="17"/>
      <c r="B81" s="352"/>
      <c r="C81"/>
      <c r="D81"/>
      <c r="E81" s="17"/>
      <c r="F81" s="17"/>
      <c r="G81" s="17"/>
      <c r="H81" s="17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</row>
    <row r="82" spans="1:57" ht="12.75">
      <c r="A82" s="17"/>
      <c r="B82" s="352"/>
      <c r="C82"/>
      <c r="D82"/>
      <c r="E82" s="17"/>
      <c r="F82" s="17"/>
      <c r="G82" s="17"/>
      <c r="H82" s="17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</row>
    <row r="83" spans="1:57" ht="12.75">
      <c r="A83" s="17"/>
      <c r="B83" s="288"/>
      <c r="C83" s="17"/>
      <c r="D83" s="290"/>
      <c r="E83" s="17"/>
      <c r="F83" s="17"/>
      <c r="G83" s="17"/>
      <c r="H83" s="17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</row>
    <row r="84" spans="2:57" ht="12.75">
      <c r="B84" s="353"/>
      <c r="C84" s="34"/>
      <c r="D84" s="34"/>
      <c r="E84" s="34"/>
      <c r="F84" s="34"/>
      <c r="G84" s="34"/>
      <c r="H84" s="3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  <c r="AT84" s="354"/>
      <c r="AU84" s="354"/>
      <c r="AV84" s="354"/>
      <c r="AW84" s="354"/>
      <c r="AX84" s="354"/>
      <c r="AY84" s="354"/>
      <c r="AZ84" s="354"/>
      <c r="BA84" s="354"/>
      <c r="BB84" s="354"/>
      <c r="BC84" s="354"/>
      <c r="BD84" s="354"/>
      <c r="BE84" s="354"/>
    </row>
    <row r="85" spans="2:57" ht="12.75">
      <c r="B85"/>
      <c r="C85" s="34"/>
      <c r="D85"/>
      <c r="E85" s="34"/>
      <c r="F85" s="34"/>
      <c r="G85" s="34"/>
      <c r="H85" s="3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354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</row>
    <row r="86" spans="2:57" ht="12.75">
      <c r="B86" s="353"/>
      <c r="C86" s="34"/>
      <c r="D86" s="34"/>
      <c r="E86" s="34"/>
      <c r="F86" s="34"/>
      <c r="G86" s="34"/>
      <c r="H86" s="3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354"/>
      <c r="AK86" s="354"/>
      <c r="AL86" s="354"/>
      <c r="AM86" s="354"/>
      <c r="AN86" s="354"/>
      <c r="AO86" s="354"/>
      <c r="AP86" s="354"/>
      <c r="AQ86" s="354"/>
      <c r="AR86" s="354"/>
      <c r="AS86" s="354"/>
      <c r="AT86" s="354"/>
      <c r="AU86" s="354"/>
      <c r="AV86" s="354"/>
      <c r="AW86" s="354"/>
      <c r="AX86" s="354"/>
      <c r="AY86" s="354"/>
      <c r="AZ86" s="354"/>
      <c r="BA86" s="354"/>
      <c r="BB86" s="354"/>
      <c r="BC86" s="354"/>
      <c r="BD86" s="354"/>
      <c r="BE86" s="354"/>
    </row>
    <row r="87" spans="2:57" ht="12.75">
      <c r="B87"/>
      <c r="C87" s="34"/>
      <c r="D87" s="34"/>
      <c r="E87" s="34"/>
      <c r="F87" s="34"/>
      <c r="G87" s="34"/>
      <c r="H87" s="3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4"/>
      <c r="AH87" s="354"/>
      <c r="AI87" s="354"/>
      <c r="AJ87" s="354"/>
      <c r="AK87" s="354"/>
      <c r="AL87" s="354"/>
      <c r="AM87" s="354"/>
      <c r="AN87" s="354"/>
      <c r="AO87" s="354"/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</row>
    <row r="88" spans="2:57" ht="12.75">
      <c r="B88" s="353"/>
      <c r="C88" s="34"/>
      <c r="D88" s="34"/>
      <c r="E88" s="34"/>
      <c r="F88" s="34"/>
      <c r="G88" s="34"/>
      <c r="H88" s="3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4"/>
      <c r="AE88" s="354"/>
      <c r="AF88" s="354"/>
      <c r="AG88" s="354"/>
      <c r="AH88" s="354"/>
      <c r="AI88" s="354"/>
      <c r="AJ88" s="354"/>
      <c r="AK88" s="354"/>
      <c r="AL88" s="354"/>
      <c r="AM88" s="354"/>
      <c r="AN88" s="354"/>
      <c r="AO88" s="354"/>
      <c r="AP88" s="354"/>
      <c r="AQ88" s="354"/>
      <c r="AR88" s="354"/>
      <c r="AS88" s="354"/>
      <c r="AT88" s="354"/>
      <c r="AU88" s="354"/>
      <c r="AV88" s="354"/>
      <c r="AW88" s="354"/>
      <c r="AX88" s="354"/>
      <c r="AY88" s="354"/>
      <c r="AZ88" s="354"/>
      <c r="BA88" s="354"/>
      <c r="BB88" s="354"/>
      <c r="BC88" s="354"/>
      <c r="BD88" s="354"/>
      <c r="BE88" s="354"/>
    </row>
    <row r="89" spans="2:57" ht="12.75">
      <c r="B89" s="355"/>
      <c r="C89"/>
      <c r="D89"/>
      <c r="E89" s="34"/>
      <c r="F89" s="34"/>
      <c r="G89" s="34"/>
      <c r="H89" s="3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354"/>
      <c r="AK89" s="354"/>
      <c r="AL89" s="354"/>
      <c r="AM89" s="354"/>
      <c r="AN89" s="354"/>
      <c r="AO89" s="354"/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</row>
    <row r="90" spans="2:57" ht="12.75">
      <c r="B90" s="355"/>
      <c r="C90"/>
      <c r="D90"/>
      <c r="E90" s="34"/>
      <c r="F90" s="34"/>
      <c r="G90" s="34"/>
      <c r="H90" s="3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354"/>
      <c r="AT90" s="354"/>
      <c r="AU90" s="354"/>
      <c r="AV90" s="354"/>
      <c r="AW90" s="354"/>
      <c r="AX90" s="354"/>
      <c r="AY90" s="354"/>
      <c r="AZ90" s="354"/>
      <c r="BA90" s="354"/>
      <c r="BB90" s="354"/>
      <c r="BC90" s="354"/>
      <c r="BD90" s="354"/>
      <c r="BE90" s="354"/>
    </row>
    <row r="91" spans="2:57" ht="12.75">
      <c r="B91" s="355"/>
      <c r="C91" s="355"/>
      <c r="D91" s="355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5"/>
      <c r="AL91" s="355"/>
      <c r="AM91" s="355"/>
      <c r="AN91" s="355"/>
      <c r="AO91" s="355"/>
      <c r="AP91" s="355"/>
      <c r="AQ91" s="355"/>
      <c r="AR91" s="355"/>
      <c r="AS91" s="355"/>
      <c r="AT91" s="355"/>
      <c r="AU91" s="355"/>
      <c r="AV91" s="355"/>
      <c r="AW91" s="355"/>
      <c r="AX91" s="355"/>
      <c r="AY91" s="355"/>
      <c r="AZ91" s="355"/>
      <c r="BA91" s="355"/>
      <c r="BB91" s="355"/>
      <c r="BC91" s="355"/>
      <c r="BD91" s="355"/>
      <c r="BE91" s="355"/>
    </row>
    <row r="92" spans="1:57" ht="12.75">
      <c r="A92" s="356"/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5"/>
      <c r="AL92" s="355"/>
      <c r="AM92" s="355"/>
      <c r="AN92" s="355"/>
      <c r="AO92" s="355"/>
      <c r="AP92" s="355"/>
      <c r="AQ92" s="355"/>
      <c r="AR92" s="355"/>
      <c r="AS92" s="355"/>
      <c r="AT92" s="355"/>
      <c r="AU92" s="355"/>
      <c r="AV92" s="355"/>
      <c r="AW92" s="355"/>
      <c r="AX92" s="355"/>
      <c r="AY92" s="355"/>
      <c r="AZ92" s="355"/>
      <c r="BA92" s="355"/>
      <c r="BB92" s="355"/>
      <c r="BC92" s="355"/>
      <c r="BD92" s="355"/>
      <c r="BE92" s="355"/>
    </row>
    <row r="93" spans="1:57" ht="12.75">
      <c r="A93" s="356"/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5"/>
      <c r="AR93" s="355"/>
      <c r="AS93" s="355"/>
      <c r="AT93" s="355"/>
      <c r="AU93" s="355"/>
      <c r="AV93" s="355"/>
      <c r="AW93" s="355"/>
      <c r="AX93" s="355"/>
      <c r="AY93" s="355"/>
      <c r="AZ93" s="355"/>
      <c r="BA93" s="355"/>
      <c r="BB93" s="355"/>
      <c r="BC93" s="355"/>
      <c r="BD93" s="355"/>
      <c r="BE93" s="355"/>
    </row>
    <row r="94" spans="1:57" ht="12.75">
      <c r="A94" s="356"/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55"/>
      <c r="BE94" s="355"/>
    </row>
    <row r="95" spans="1:57" ht="12.75">
      <c r="A95" s="356"/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5"/>
      <c r="BA95" s="355"/>
      <c r="BB95" s="355"/>
      <c r="BC95" s="355"/>
      <c r="BD95" s="355"/>
      <c r="BE95" s="355"/>
    </row>
    <row r="96" spans="1:57" ht="12.75">
      <c r="A96" s="356"/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355"/>
      <c r="AY96" s="355"/>
      <c r="AZ96" s="355"/>
      <c r="BA96" s="355"/>
      <c r="BB96" s="355"/>
      <c r="BC96" s="355"/>
      <c r="BD96" s="355"/>
      <c r="BE96" s="355"/>
    </row>
    <row r="97" spans="1:57" ht="12.75">
      <c r="A97" s="357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</row>
    <row r="98" spans="1:57" ht="12.75">
      <c r="A98" s="357"/>
      <c r="B98" s="355"/>
      <c r="C98" s="355"/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55"/>
      <c r="BE98" s="355"/>
    </row>
    <row r="99" spans="2:57" ht="12.75"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355"/>
      <c r="AY99" s="355"/>
      <c r="AZ99" s="355"/>
      <c r="BA99" s="355"/>
      <c r="BB99" s="355"/>
      <c r="BC99" s="355"/>
      <c r="BD99" s="355"/>
      <c r="BE99" s="355"/>
    </row>
    <row r="100" spans="2:57" ht="12.75"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  <c r="AY100" s="355"/>
      <c r="AZ100" s="355"/>
      <c r="BA100" s="355"/>
      <c r="BB100" s="355"/>
      <c r="BC100" s="355"/>
      <c r="BD100" s="355"/>
      <c r="BE100" s="355"/>
    </row>
    <row r="101" spans="2:57" ht="12.75"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55"/>
      <c r="BE101" s="355"/>
    </row>
    <row r="102" spans="2:57" ht="12.75"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5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355"/>
      <c r="AY102" s="355"/>
      <c r="AZ102" s="355"/>
      <c r="BA102" s="355"/>
      <c r="BB102" s="355"/>
      <c r="BC102" s="355"/>
      <c r="BD102" s="355"/>
      <c r="BE102" s="355"/>
    </row>
    <row r="103" spans="2:57" ht="12.75"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5"/>
      <c r="BE103" s="355"/>
    </row>
    <row r="104" spans="2:57" ht="12.75"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</row>
  </sheetData>
  <sheetProtection/>
  <mergeCells count="6">
    <mergeCell ref="J2:AG2"/>
    <mergeCell ref="AT73:AX73"/>
    <mergeCell ref="AG75:AL75"/>
    <mergeCell ref="AG76:AL76"/>
    <mergeCell ref="AT72:BB72"/>
    <mergeCell ref="AE73:AK73"/>
  </mergeCells>
  <printOptions/>
  <pageMargins left="0.67" right="0.4330708661417323" top="0.984251968503937" bottom="0.984251968503937" header="0.5511811023622047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7"/>
  <sheetViews>
    <sheetView zoomScalePageLayoutView="0" workbookViewId="0" topLeftCell="A13">
      <selection activeCell="T3" sqref="T3"/>
    </sheetView>
  </sheetViews>
  <sheetFormatPr defaultColWidth="9.00390625" defaultRowHeight="12.75"/>
  <cols>
    <col min="1" max="1" width="4.25390625" style="34" customWidth="1"/>
    <col min="2" max="2" width="31.625" style="358" customWidth="1"/>
    <col min="3" max="3" width="5.125" style="163" customWidth="1"/>
    <col min="4" max="4" width="5.625" style="163" customWidth="1"/>
    <col min="5" max="5" width="4.75390625" style="163" customWidth="1"/>
    <col min="6" max="8" width="3.875" style="163" customWidth="1"/>
    <col min="9" max="9" width="2.625" style="164" customWidth="1"/>
    <col min="10" max="12" width="2.25390625" style="164" customWidth="1"/>
    <col min="13" max="13" width="3.00390625" style="164" customWidth="1"/>
    <col min="14" max="14" width="2.25390625" style="164" hidden="1" customWidth="1"/>
    <col min="15" max="15" width="2.25390625" style="164" customWidth="1"/>
    <col min="16" max="16" width="2.625" style="164" customWidth="1"/>
    <col min="17" max="19" width="2.25390625" style="164" customWidth="1"/>
    <col min="20" max="20" width="2.75390625" style="164" customWidth="1"/>
    <col min="21" max="21" width="2.25390625" style="164" hidden="1" customWidth="1"/>
    <col min="22" max="26" width="2.25390625" style="164" customWidth="1"/>
    <col min="27" max="27" width="3.125" style="164" customWidth="1"/>
    <col min="28" max="28" width="2.25390625" style="164" hidden="1" customWidth="1"/>
    <col min="29" max="29" width="2.25390625" style="164" customWidth="1"/>
    <col min="30" max="30" width="2.375" style="164" customWidth="1"/>
    <col min="31" max="31" width="2.25390625" style="164" customWidth="1"/>
    <col min="32" max="32" width="2.375" style="164" customWidth="1"/>
    <col min="33" max="33" width="2.25390625" style="164" customWidth="1"/>
    <col min="34" max="34" width="3.00390625" style="164" customWidth="1"/>
    <col min="35" max="35" width="2.25390625" style="164" hidden="1" customWidth="1"/>
    <col min="36" max="36" width="2.25390625" style="164" customWidth="1"/>
    <col min="37" max="37" width="2.375" style="164" customWidth="1"/>
    <col min="38" max="38" width="2.25390625" style="164" customWidth="1"/>
    <col min="39" max="39" width="2.625" style="164" customWidth="1"/>
    <col min="40" max="40" width="2.25390625" style="164" customWidth="1"/>
    <col min="41" max="41" width="2.875" style="164" customWidth="1"/>
    <col min="42" max="42" width="2.25390625" style="164" hidden="1" customWidth="1"/>
    <col min="43" max="43" width="2.25390625" style="164" customWidth="1"/>
    <col min="44" max="44" width="3.125" style="164" customWidth="1"/>
    <col min="45" max="45" width="2.25390625" style="164" customWidth="1"/>
    <col min="46" max="46" width="2.875" style="164" customWidth="1"/>
    <col min="47" max="47" width="2.25390625" style="164" customWidth="1"/>
    <col min="48" max="48" width="3.125" style="164" customWidth="1"/>
    <col min="49" max="49" width="2.25390625" style="164" hidden="1" customWidth="1"/>
    <col min="50" max="54" width="2.25390625" style="164" customWidth="1"/>
    <col min="55" max="55" width="2.75390625" style="164" customWidth="1"/>
    <col min="56" max="56" width="2.25390625" style="164" hidden="1" customWidth="1"/>
    <col min="57" max="57" width="2.25390625" style="164" customWidth="1"/>
  </cols>
  <sheetData>
    <row r="1" spans="1:57" ht="43.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5" t="s">
        <v>1</v>
      </c>
      <c r="K1"/>
      <c r="L1"/>
      <c r="M1"/>
      <c r="N1"/>
      <c r="O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21" customHeight="1">
      <c r="A2" s="1" t="s">
        <v>2</v>
      </c>
      <c r="B2"/>
      <c r="C2" s="6"/>
      <c r="D2" s="6"/>
      <c r="E2" s="6"/>
      <c r="F2" s="6"/>
      <c r="G2" s="3"/>
      <c r="H2" s="3"/>
      <c r="I2" s="4"/>
      <c r="J2" s="414" t="s">
        <v>3</v>
      </c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7"/>
      <c r="AI2" s="7"/>
      <c r="AJ2" s="8"/>
      <c r="AK2" s="9"/>
      <c r="AL2"/>
      <c r="AM2"/>
      <c r="AN2"/>
      <c r="AO2"/>
      <c r="AP2"/>
      <c r="AQ2" s="4"/>
      <c r="AR2" s="10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5">
      <c r="A3"/>
      <c r="B3" s="11"/>
      <c r="C3" s="4"/>
      <c r="D3" s="4"/>
      <c r="E3" s="6"/>
      <c r="F3" s="6"/>
      <c r="G3" s="3"/>
      <c r="H3" s="3"/>
      <c r="I3" s="4"/>
      <c r="J3" s="4"/>
      <c r="K3"/>
      <c r="L3" s="4"/>
      <c r="M3" s="4"/>
      <c r="N3" s="4"/>
      <c r="O3" s="12"/>
      <c r="P3" s="4"/>
      <c r="Q3" s="4"/>
      <c r="R3" s="4"/>
      <c r="S3" s="4"/>
      <c r="T3" s="13"/>
      <c r="U3" s="4"/>
      <c r="V3" s="4"/>
      <c r="W3"/>
      <c r="X3" s="4"/>
      <c r="Y3"/>
      <c r="Z3"/>
      <c r="AA3"/>
      <c r="AB3"/>
      <c r="AC3"/>
      <c r="AD3"/>
      <c r="AE3" s="4"/>
      <c r="AF3" s="4"/>
      <c r="AG3"/>
      <c r="AH3" t="s">
        <v>98</v>
      </c>
      <c r="AI3"/>
      <c r="AJ3"/>
      <c r="AK3" s="4"/>
      <c r="AL3" s="4"/>
      <c r="AM3" s="4"/>
      <c r="AN3"/>
      <c r="AO3"/>
      <c r="AP3"/>
      <c r="AQ3" s="4"/>
      <c r="AR3" s="10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2.75">
      <c r="A4" s="14" t="s">
        <v>4</v>
      </c>
      <c r="B4"/>
      <c r="C4" s="4"/>
      <c r="D4" s="4"/>
      <c r="E4" s="6"/>
      <c r="F4" s="6"/>
      <c r="G4" s="3"/>
      <c r="H4" s="3"/>
      <c r="I4" s="4"/>
      <c r="J4" s="4"/>
      <c r="K4" s="4"/>
      <c r="L4" s="1" t="s">
        <v>5</v>
      </c>
      <c r="M4" s="1"/>
      <c r="N4" s="1"/>
      <c r="O4"/>
      <c r="P4" s="4"/>
      <c r="Q4" s="4"/>
      <c r="R4" s="4"/>
      <c r="S4" s="4"/>
      <c r="T4" s="4"/>
      <c r="U4" s="4"/>
      <c r="V4" s="4"/>
      <c r="W4" s="4"/>
      <c r="X4" s="4"/>
      <c r="Y4"/>
      <c r="Z4"/>
      <c r="AA4"/>
      <c r="AB4"/>
      <c r="AC4"/>
      <c r="AD4"/>
      <c r="AE4" s="4"/>
      <c r="AF4" s="4"/>
      <c r="AG4"/>
      <c r="AI4"/>
      <c r="AJ4" s="15"/>
      <c r="AK4" s="9"/>
      <c r="AL4"/>
      <c r="AM4"/>
      <c r="AN4" s="360" t="s">
        <v>97</v>
      </c>
      <c r="AO4"/>
      <c r="AP4"/>
      <c r="AQ4" s="4"/>
      <c r="AR4" s="1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3.5" thickBot="1">
      <c r="A5" s="17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12"/>
      <c r="P5" s="4"/>
      <c r="Q5" s="4"/>
      <c r="R5" s="4"/>
      <c r="S5" s="4"/>
      <c r="T5" s="4"/>
      <c r="U5" s="4"/>
      <c r="V5" s="4"/>
      <c r="W5" s="4"/>
      <c r="X5" s="4"/>
      <c r="Y5"/>
      <c r="Z5"/>
      <c r="AA5"/>
      <c r="AB5"/>
      <c r="AC5"/>
      <c r="AD5" s="4"/>
      <c r="AE5" s="4"/>
      <c r="AF5" s="4"/>
      <c r="AG5" s="4"/>
      <c r="AH5" s="4"/>
      <c r="AI5" s="4"/>
      <c r="AJ5" s="4"/>
      <c r="AK5" s="4"/>
      <c r="AL5" s="4"/>
      <c r="AM5" s="4"/>
      <c r="AN5"/>
      <c r="AO5"/>
      <c r="AP5"/>
      <c r="AQ5" s="4"/>
      <c r="AR5" s="9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4.25" thickBot="1" thickTop="1">
      <c r="A6" s="18"/>
      <c r="B6" s="19"/>
      <c r="C6" s="20"/>
      <c r="D6" s="21" t="s">
        <v>6</v>
      </c>
      <c r="E6" s="22"/>
      <c r="F6" s="22"/>
      <c r="G6" s="22"/>
      <c r="H6" s="23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 t="s">
        <v>7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ht="30">
      <c r="A7" s="26" t="s">
        <v>8</v>
      </c>
      <c r="B7" s="27" t="s">
        <v>9</v>
      </c>
      <c r="C7" s="28" t="s">
        <v>10</v>
      </c>
      <c r="D7" s="29"/>
      <c r="E7" s="30"/>
      <c r="F7" s="31" t="s">
        <v>11</v>
      </c>
      <c r="G7" s="31"/>
      <c r="H7" s="32"/>
      <c r="I7" s="33"/>
      <c r="J7" s="33"/>
      <c r="K7" s="34" t="s">
        <v>12</v>
      </c>
      <c r="L7" s="34"/>
      <c r="M7" s="35" t="s">
        <v>13</v>
      </c>
      <c r="N7" s="36" t="s">
        <v>14</v>
      </c>
      <c r="O7" s="37"/>
      <c r="P7" s="34"/>
      <c r="Q7" s="34"/>
      <c r="R7" s="34" t="s">
        <v>15</v>
      </c>
      <c r="S7" s="34"/>
      <c r="T7" s="35" t="s">
        <v>13</v>
      </c>
      <c r="U7" s="36" t="s">
        <v>14</v>
      </c>
      <c r="V7" s="38"/>
      <c r="W7" s="34"/>
      <c r="X7" s="34"/>
      <c r="Y7" s="34" t="s">
        <v>16</v>
      </c>
      <c r="Z7" s="34"/>
      <c r="AA7" s="35" t="s">
        <v>13</v>
      </c>
      <c r="AB7" s="36" t="s">
        <v>14</v>
      </c>
      <c r="AC7" s="37"/>
      <c r="AD7" s="34"/>
      <c r="AE7" s="34"/>
      <c r="AF7" s="34" t="s">
        <v>17</v>
      </c>
      <c r="AG7" s="34"/>
      <c r="AH7" s="35" t="s">
        <v>13</v>
      </c>
      <c r="AI7" s="36" t="s">
        <v>14</v>
      </c>
      <c r="AJ7" s="38"/>
      <c r="AK7" s="34"/>
      <c r="AL7" s="34"/>
      <c r="AM7" s="34" t="s">
        <v>18</v>
      </c>
      <c r="AN7" s="34"/>
      <c r="AO7" s="35" t="s">
        <v>13</v>
      </c>
      <c r="AP7" s="36" t="s">
        <v>14</v>
      </c>
      <c r="AQ7" s="37"/>
      <c r="AR7" s="34"/>
      <c r="AS7" s="34"/>
      <c r="AT7" s="34" t="s">
        <v>19</v>
      </c>
      <c r="AU7" s="34"/>
      <c r="AV7" s="35" t="s">
        <v>13</v>
      </c>
      <c r="AW7" s="36" t="s">
        <v>14</v>
      </c>
      <c r="AX7" s="38"/>
      <c r="AY7" s="39"/>
      <c r="AZ7" s="34"/>
      <c r="BA7" s="34" t="s">
        <v>20</v>
      </c>
      <c r="BB7" s="34"/>
      <c r="BC7" s="35" t="s">
        <v>13</v>
      </c>
      <c r="BD7" s="36" t="s">
        <v>14</v>
      </c>
      <c r="BE7" s="37"/>
    </row>
    <row r="8" spans="1:57" ht="13.5" thickBot="1">
      <c r="A8" s="40"/>
      <c r="B8" s="41"/>
      <c r="C8" s="42"/>
      <c r="D8" s="43"/>
      <c r="E8" s="44" t="s">
        <v>21</v>
      </c>
      <c r="F8" s="45" t="s">
        <v>22</v>
      </c>
      <c r="G8" s="45" t="s">
        <v>23</v>
      </c>
      <c r="H8" s="46" t="s">
        <v>24</v>
      </c>
      <c r="I8" s="47" t="s">
        <v>21</v>
      </c>
      <c r="J8" s="45" t="s">
        <v>22</v>
      </c>
      <c r="K8" s="45" t="s">
        <v>23</v>
      </c>
      <c r="L8" s="48" t="s">
        <v>24</v>
      </c>
      <c r="M8" s="49"/>
      <c r="N8" s="49"/>
      <c r="O8" s="50" t="s">
        <v>25</v>
      </c>
      <c r="P8" s="47" t="s">
        <v>21</v>
      </c>
      <c r="Q8" s="45" t="s">
        <v>22</v>
      </c>
      <c r="R8" s="45" t="s">
        <v>23</v>
      </c>
      <c r="S8" s="48" t="s">
        <v>24</v>
      </c>
      <c r="T8" s="49"/>
      <c r="U8" s="49"/>
      <c r="V8" s="51" t="s">
        <v>25</v>
      </c>
      <c r="W8" s="47" t="s">
        <v>21</v>
      </c>
      <c r="X8" s="45" t="s">
        <v>22</v>
      </c>
      <c r="Y8" s="45" t="s">
        <v>23</v>
      </c>
      <c r="Z8" s="48" t="s">
        <v>24</v>
      </c>
      <c r="AA8" s="52"/>
      <c r="AB8" s="52"/>
      <c r="AC8" s="50" t="s">
        <v>25</v>
      </c>
      <c r="AD8" s="47" t="s">
        <v>21</v>
      </c>
      <c r="AE8" s="45" t="s">
        <v>22</v>
      </c>
      <c r="AF8" s="45" t="s">
        <v>23</v>
      </c>
      <c r="AG8" s="48" t="s">
        <v>24</v>
      </c>
      <c r="AH8" s="52"/>
      <c r="AI8" s="52"/>
      <c r="AJ8" s="51" t="s">
        <v>25</v>
      </c>
      <c r="AK8" s="47" t="s">
        <v>21</v>
      </c>
      <c r="AL8" s="45" t="s">
        <v>22</v>
      </c>
      <c r="AM8" s="45" t="s">
        <v>23</v>
      </c>
      <c r="AN8" s="48" t="s">
        <v>24</v>
      </c>
      <c r="AO8" s="52"/>
      <c r="AP8" s="52"/>
      <c r="AQ8" s="50" t="s">
        <v>25</v>
      </c>
      <c r="AR8" s="47" t="s">
        <v>21</v>
      </c>
      <c r="AS8" s="45" t="s">
        <v>22</v>
      </c>
      <c r="AT8" s="45" t="s">
        <v>23</v>
      </c>
      <c r="AU8" s="48" t="s">
        <v>24</v>
      </c>
      <c r="AV8" s="52"/>
      <c r="AW8" s="52"/>
      <c r="AX8" s="51" t="s">
        <v>25</v>
      </c>
      <c r="AY8" s="53" t="s">
        <v>21</v>
      </c>
      <c r="AZ8" s="45" t="s">
        <v>22</v>
      </c>
      <c r="BA8" s="45" t="s">
        <v>23</v>
      </c>
      <c r="BB8" s="48" t="s">
        <v>24</v>
      </c>
      <c r="BC8" s="52"/>
      <c r="BD8" s="52"/>
      <c r="BE8" s="50" t="s">
        <v>25</v>
      </c>
    </row>
    <row r="9" spans="1:57" ht="13.5" thickBot="1">
      <c r="A9" s="54" t="s">
        <v>26</v>
      </c>
      <c r="B9" s="55" t="s">
        <v>27</v>
      </c>
      <c r="C9" s="56"/>
      <c r="D9" s="57">
        <f>SUM(D10:D15)</f>
        <v>180</v>
      </c>
      <c r="E9" s="56"/>
      <c r="F9" s="56"/>
      <c r="G9" s="56"/>
      <c r="H9" s="56"/>
      <c r="I9" s="58"/>
      <c r="J9" s="58"/>
      <c r="K9" s="58"/>
      <c r="L9" s="58"/>
      <c r="M9" s="59">
        <f>SUM(M10:M15)</f>
        <v>0</v>
      </c>
      <c r="N9" s="59">
        <f>SUM(N10:N15)</f>
        <v>0</v>
      </c>
      <c r="O9" s="58"/>
      <c r="P9" s="58"/>
      <c r="Q9" s="58"/>
      <c r="R9" s="58"/>
      <c r="S9" s="58"/>
      <c r="T9" s="59">
        <f>SUM(T10:T15)</f>
        <v>2</v>
      </c>
      <c r="U9" s="59">
        <f>SUM(U10:U15)</f>
        <v>0</v>
      </c>
      <c r="V9" s="58"/>
      <c r="W9" s="58"/>
      <c r="X9" s="58"/>
      <c r="Y9" s="58"/>
      <c r="Z9" s="58"/>
      <c r="AA9" s="59">
        <f>SUM(AA10:AA15)</f>
        <v>1</v>
      </c>
      <c r="AB9" s="59">
        <f>SUM(AB10:AB15)</f>
        <v>0</v>
      </c>
      <c r="AC9" s="58"/>
      <c r="AD9" s="58"/>
      <c r="AE9" s="58"/>
      <c r="AF9" s="58"/>
      <c r="AG9" s="58"/>
      <c r="AH9" s="59">
        <f>SUM(AH10:AH15)</f>
        <v>1</v>
      </c>
      <c r="AI9" s="59">
        <f>SUM(AI10:AI15)</f>
        <v>0</v>
      </c>
      <c r="AJ9" s="58"/>
      <c r="AK9" s="58"/>
      <c r="AL9" s="58"/>
      <c r="AM9" s="58"/>
      <c r="AN9" s="58"/>
      <c r="AO9" s="59">
        <f>SUM(AO10:AO15)</f>
        <v>3</v>
      </c>
      <c r="AP9" s="59">
        <f>SUM(AP10:AP15)</f>
        <v>0</v>
      </c>
      <c r="AQ9" s="58"/>
      <c r="AR9" s="58"/>
      <c r="AS9" s="58"/>
      <c r="AT9" s="58"/>
      <c r="AU9" s="58"/>
      <c r="AV9" s="59">
        <f>SUM(AV10:AV15)</f>
        <v>2</v>
      </c>
      <c r="AW9" s="59">
        <f>SUM(AW10:AW15)</f>
        <v>0</v>
      </c>
      <c r="AX9" s="58"/>
      <c r="AY9" s="58"/>
      <c r="AZ9" s="58"/>
      <c r="BA9" s="58"/>
      <c r="BB9" s="58"/>
      <c r="BC9" s="59">
        <f>SUM(BC10:BC15)</f>
        <v>0</v>
      </c>
      <c r="BD9" s="59">
        <f>SUM(BD10:BD15)</f>
        <v>0</v>
      </c>
      <c r="BE9" s="58"/>
    </row>
    <row r="10" spans="1:57" ht="12.75">
      <c r="A10" s="60">
        <v>1</v>
      </c>
      <c r="B10" s="61" t="s">
        <v>28</v>
      </c>
      <c r="C10" s="62">
        <f>COUNTA(O10,V10,AC10,AJ10,AQ10,AX10,BE10)</f>
        <v>1</v>
      </c>
      <c r="D10" s="63">
        <f>SUM(I10:L10,P10:S10,W10:Z10,AD10:AG10,AK10:AN10,AR10:AU10,AY10:BB10,BF10:BI10)*15</f>
        <v>120</v>
      </c>
      <c r="E10" s="64">
        <f aca="true" t="shared" si="0" ref="E10:H14">SUM(I10,P10,W10,AD10,AK10,AR10,AY10,BF10)*15</f>
        <v>0</v>
      </c>
      <c r="F10" s="65">
        <f t="shared" si="0"/>
        <v>120</v>
      </c>
      <c r="G10" s="65">
        <f t="shared" si="0"/>
        <v>0</v>
      </c>
      <c r="H10" s="66">
        <f t="shared" si="0"/>
        <v>0</v>
      </c>
      <c r="I10" s="65"/>
      <c r="J10" s="65"/>
      <c r="K10" s="65"/>
      <c r="L10" s="65"/>
      <c r="M10" s="67"/>
      <c r="N10" s="67"/>
      <c r="O10" s="68"/>
      <c r="P10" s="65"/>
      <c r="Q10" s="65">
        <v>2</v>
      </c>
      <c r="R10" s="65"/>
      <c r="S10" s="65"/>
      <c r="T10" s="69">
        <v>1</v>
      </c>
      <c r="U10" s="69"/>
      <c r="V10" s="70"/>
      <c r="W10" s="65"/>
      <c r="X10" s="65">
        <v>2</v>
      </c>
      <c r="Y10" s="65"/>
      <c r="Z10" s="65"/>
      <c r="AA10" s="69">
        <v>1</v>
      </c>
      <c r="AB10" s="69"/>
      <c r="AC10" s="71"/>
      <c r="AD10" s="65"/>
      <c r="AE10" s="65">
        <v>2</v>
      </c>
      <c r="AF10" s="65"/>
      <c r="AG10" s="65"/>
      <c r="AH10" s="69">
        <v>1</v>
      </c>
      <c r="AI10" s="69"/>
      <c r="AJ10" s="70"/>
      <c r="AK10" s="65"/>
      <c r="AL10" s="65">
        <v>2</v>
      </c>
      <c r="AM10" s="65"/>
      <c r="AN10" s="65"/>
      <c r="AO10" s="69">
        <v>2</v>
      </c>
      <c r="AP10" s="69"/>
      <c r="AQ10" s="68" t="s">
        <v>29</v>
      </c>
      <c r="AR10" s="65"/>
      <c r="AS10" s="65"/>
      <c r="AT10" s="65"/>
      <c r="AU10" s="65"/>
      <c r="AV10" s="69"/>
      <c r="AW10" s="69"/>
      <c r="AX10" s="72"/>
      <c r="AY10" s="73"/>
      <c r="AZ10" s="65"/>
      <c r="BA10" s="65"/>
      <c r="BB10" s="65"/>
      <c r="BC10" s="74"/>
      <c r="BD10" s="74"/>
      <c r="BE10" s="68"/>
    </row>
    <row r="11" spans="1:57" ht="12.75">
      <c r="A11" s="75">
        <f>A10+1</f>
        <v>2</v>
      </c>
      <c r="B11" s="76" t="s">
        <v>30</v>
      </c>
      <c r="C11" s="62">
        <f>COUNTA(O11,V11,AC11,AJ11,AQ11,AX11,BE11)</f>
        <v>0</v>
      </c>
      <c r="D11" s="77">
        <f>SUM(I11:L11,P11:S11,W11:Z11,AD11:AG11,AK11:AN11,AR11:AU11,AY11:BB11,BF11:BI11)*15</f>
        <v>15</v>
      </c>
      <c r="E11" s="78">
        <f t="shared" si="0"/>
        <v>15</v>
      </c>
      <c r="F11" s="79">
        <f t="shared" si="0"/>
        <v>0</v>
      </c>
      <c r="G11" s="79">
        <f t="shared" si="0"/>
        <v>0</v>
      </c>
      <c r="H11" s="80">
        <f t="shared" si="0"/>
        <v>0</v>
      </c>
      <c r="I11" s="79"/>
      <c r="J11" s="79"/>
      <c r="K11" s="79"/>
      <c r="L11" s="79"/>
      <c r="M11" s="81"/>
      <c r="N11" s="81"/>
      <c r="O11" s="82"/>
      <c r="P11" s="79"/>
      <c r="Q11" s="79"/>
      <c r="R11" s="79"/>
      <c r="S11" s="79"/>
      <c r="T11" s="81"/>
      <c r="U11" s="81"/>
      <c r="V11" s="83"/>
      <c r="W11" s="79"/>
      <c r="X11" s="79"/>
      <c r="Y11" s="79"/>
      <c r="Z11" s="79"/>
      <c r="AA11" s="84"/>
      <c r="AB11" s="84"/>
      <c r="AC11" s="82"/>
      <c r="AD11" s="79"/>
      <c r="AE11" s="79"/>
      <c r="AF11" s="79"/>
      <c r="AG11" s="79"/>
      <c r="AH11" s="84"/>
      <c r="AI11" s="84"/>
      <c r="AJ11" s="83"/>
      <c r="AK11" s="79"/>
      <c r="AL11" s="79"/>
      <c r="AM11" s="79"/>
      <c r="AN11" s="79"/>
      <c r="AO11" s="84"/>
      <c r="AP11" s="84"/>
      <c r="AQ11" s="82"/>
      <c r="AR11" s="79">
        <v>1</v>
      </c>
      <c r="AS11" s="79"/>
      <c r="AT11" s="79"/>
      <c r="AU11" s="79"/>
      <c r="AV11" s="85">
        <v>1</v>
      </c>
      <c r="AW11" s="84"/>
      <c r="AX11" s="83"/>
      <c r="AY11" s="86"/>
      <c r="AZ11" s="79"/>
      <c r="BA11" s="79"/>
      <c r="BB11" s="79"/>
      <c r="BC11" s="84"/>
      <c r="BD11" s="84"/>
      <c r="BE11" s="82"/>
    </row>
    <row r="12" spans="1:57" ht="12.75">
      <c r="A12" s="75">
        <f>A11+1</f>
        <v>3</v>
      </c>
      <c r="B12" s="87" t="s">
        <v>31</v>
      </c>
      <c r="C12" s="62">
        <f>COUNTA(O12,V12,AC12,AJ12,AQ12,AX12,BE12)</f>
        <v>0</v>
      </c>
      <c r="D12" s="77">
        <f>SUM(I12:L12,P12:S12,W12:Z12,AD12:AG12,AK12:AN12,AR12:AU12,AY12:BB12,BF12:BI12)*15</f>
        <v>15</v>
      </c>
      <c r="E12" s="78">
        <f t="shared" si="0"/>
        <v>15</v>
      </c>
      <c r="F12" s="79">
        <f t="shared" si="0"/>
        <v>0</v>
      </c>
      <c r="G12" s="79">
        <f t="shared" si="0"/>
        <v>0</v>
      </c>
      <c r="H12" s="80">
        <f t="shared" si="0"/>
        <v>0</v>
      </c>
      <c r="I12" s="79"/>
      <c r="J12" s="79"/>
      <c r="K12" s="79"/>
      <c r="L12" s="79"/>
      <c r="M12" s="81"/>
      <c r="N12" s="81"/>
      <c r="O12" s="82"/>
      <c r="P12" s="79"/>
      <c r="Q12" s="79"/>
      <c r="R12" s="79"/>
      <c r="S12" s="79"/>
      <c r="T12" s="81"/>
      <c r="U12" s="81"/>
      <c r="V12" s="83"/>
      <c r="W12" s="79"/>
      <c r="X12" s="79"/>
      <c r="Y12" s="79"/>
      <c r="Z12" s="79"/>
      <c r="AA12" s="84"/>
      <c r="AB12" s="84"/>
      <c r="AC12" s="82"/>
      <c r="AD12" s="79"/>
      <c r="AE12" s="79"/>
      <c r="AF12" s="79"/>
      <c r="AG12" s="79"/>
      <c r="AH12" s="85"/>
      <c r="AI12" s="84"/>
      <c r="AJ12" s="83"/>
      <c r="AK12" s="79">
        <v>1</v>
      </c>
      <c r="AL12" s="79"/>
      <c r="AM12" s="79"/>
      <c r="AN12" s="79"/>
      <c r="AO12" s="69">
        <v>1</v>
      </c>
      <c r="AP12" s="84"/>
      <c r="AQ12" s="82"/>
      <c r="AR12" s="79"/>
      <c r="AS12" s="79"/>
      <c r="AT12" s="79"/>
      <c r="AU12" s="79"/>
      <c r="AV12" s="85"/>
      <c r="AW12" s="84"/>
      <c r="AX12" s="83"/>
      <c r="AY12" s="86"/>
      <c r="AZ12" s="79"/>
      <c r="BA12" s="79"/>
      <c r="BB12" s="79"/>
      <c r="BC12" s="84"/>
      <c r="BD12" s="84"/>
      <c r="BE12" s="82"/>
    </row>
    <row r="13" spans="1:57" ht="12.75">
      <c r="A13" s="75">
        <f>A12+1</f>
        <v>4</v>
      </c>
      <c r="B13" s="87" t="s">
        <v>32</v>
      </c>
      <c r="C13" s="62">
        <f>COUNTA(O13,V13,AC13,AJ13,AQ13,AX13,BE13)</f>
        <v>0</v>
      </c>
      <c r="D13" s="63">
        <f>SUM(I13:L13,P13:S13,W13:Z13,AD13:AG13,AK13:AN13,AR13:AU13,AY13:BB13,BF13:BI13)*15</f>
        <v>15</v>
      </c>
      <c r="E13" s="64">
        <f t="shared" si="0"/>
        <v>15</v>
      </c>
      <c r="F13" s="65">
        <f t="shared" si="0"/>
        <v>0</v>
      </c>
      <c r="G13" s="65">
        <f t="shared" si="0"/>
        <v>0</v>
      </c>
      <c r="H13" s="66">
        <f t="shared" si="0"/>
        <v>0</v>
      </c>
      <c r="I13" s="65"/>
      <c r="J13" s="65"/>
      <c r="K13" s="65"/>
      <c r="L13" s="65"/>
      <c r="M13" s="69"/>
      <c r="N13" s="67"/>
      <c r="O13" s="68"/>
      <c r="P13" s="88">
        <v>1</v>
      </c>
      <c r="Q13" s="88"/>
      <c r="R13" s="88"/>
      <c r="S13" s="88"/>
      <c r="T13" s="67">
        <v>1</v>
      </c>
      <c r="U13" s="67"/>
      <c r="V13" s="70"/>
      <c r="W13" s="65"/>
      <c r="X13" s="65"/>
      <c r="Y13" s="65"/>
      <c r="Z13" s="65"/>
      <c r="AA13" s="74"/>
      <c r="AB13" s="74"/>
      <c r="AC13" s="68"/>
      <c r="AD13" s="89"/>
      <c r="AE13" s="89"/>
      <c r="AF13" s="65"/>
      <c r="AG13" s="65"/>
      <c r="AH13" s="74"/>
      <c r="AI13" s="74"/>
      <c r="AJ13" s="70"/>
      <c r="AK13" s="88"/>
      <c r="AL13" s="88"/>
      <c r="AM13" s="65"/>
      <c r="AN13" s="65"/>
      <c r="AO13" s="69"/>
      <c r="AP13" s="74"/>
      <c r="AQ13" s="68"/>
      <c r="AR13" s="88"/>
      <c r="AS13" s="88"/>
      <c r="AT13" s="88"/>
      <c r="AU13" s="88"/>
      <c r="AV13" s="69"/>
      <c r="AW13" s="74"/>
      <c r="AX13" s="70"/>
      <c r="AY13" s="90"/>
      <c r="AZ13" s="91"/>
      <c r="BA13" s="91"/>
      <c r="BB13" s="91"/>
      <c r="BC13" s="92"/>
      <c r="BD13" s="92"/>
      <c r="BE13" s="93"/>
    </row>
    <row r="14" spans="1:57" ht="12.75">
      <c r="A14" s="75">
        <f>A13+1</f>
        <v>5</v>
      </c>
      <c r="B14" s="87" t="s">
        <v>33</v>
      </c>
      <c r="C14" s="62">
        <f>COUNTA(O14,V14,AC14,AJ14,AQ14,AX14,BE14)</f>
        <v>0</v>
      </c>
      <c r="D14" s="63">
        <f>SUM(I14:L14,P14:S14,W14:Z14,AD14:AG14,AK14:AN14,AR14:AU14,AY14:BB14,BF14:BI14)*15</f>
        <v>15</v>
      </c>
      <c r="E14" s="64">
        <f t="shared" si="0"/>
        <v>15</v>
      </c>
      <c r="F14" s="65">
        <f t="shared" si="0"/>
        <v>0</v>
      </c>
      <c r="G14" s="65">
        <f t="shared" si="0"/>
        <v>0</v>
      </c>
      <c r="H14" s="66">
        <f t="shared" si="0"/>
        <v>0</v>
      </c>
      <c r="I14" s="65"/>
      <c r="J14" s="65"/>
      <c r="K14" s="65"/>
      <c r="L14" s="65"/>
      <c r="M14" s="67"/>
      <c r="N14" s="67"/>
      <c r="O14" s="68"/>
      <c r="P14" s="88"/>
      <c r="Q14" s="88"/>
      <c r="R14" s="88"/>
      <c r="S14" s="88"/>
      <c r="T14" s="67"/>
      <c r="U14" s="67"/>
      <c r="V14" s="70"/>
      <c r="W14" s="65"/>
      <c r="X14" s="65"/>
      <c r="Y14" s="65"/>
      <c r="Z14" s="65"/>
      <c r="AA14" s="74"/>
      <c r="AB14" s="74"/>
      <c r="AC14" s="68"/>
      <c r="AD14" s="89"/>
      <c r="AE14" s="89"/>
      <c r="AF14" s="65"/>
      <c r="AG14" s="65"/>
      <c r="AH14" s="74"/>
      <c r="AI14" s="74"/>
      <c r="AJ14" s="70"/>
      <c r="AK14" s="88"/>
      <c r="AL14" s="88"/>
      <c r="AM14" s="65"/>
      <c r="AN14" s="65"/>
      <c r="AO14" s="69"/>
      <c r="AP14" s="74"/>
      <c r="AQ14" s="68"/>
      <c r="AR14" s="88">
        <v>1</v>
      </c>
      <c r="AS14" s="88"/>
      <c r="AT14" s="88"/>
      <c r="AU14" s="88"/>
      <c r="AV14" s="69">
        <v>1</v>
      </c>
      <c r="AW14" s="74"/>
      <c r="AX14" s="70"/>
      <c r="AY14" s="90"/>
      <c r="AZ14" s="91"/>
      <c r="BA14" s="91"/>
      <c r="BB14" s="91"/>
      <c r="BC14" s="85"/>
      <c r="BD14" s="92"/>
      <c r="BE14" s="93"/>
    </row>
    <row r="15" spans="1:57" ht="13.5" thickBot="1">
      <c r="A15" s="75"/>
      <c r="B15" s="94"/>
      <c r="C15" s="95"/>
      <c r="D15" s="45"/>
      <c r="E15" s="44"/>
      <c r="F15" s="96"/>
      <c r="G15" s="96"/>
      <c r="H15" s="97"/>
      <c r="I15" s="96"/>
      <c r="J15" s="96"/>
      <c r="K15" s="96"/>
      <c r="L15" s="96"/>
      <c r="M15" s="98"/>
      <c r="N15" s="98"/>
      <c r="O15" s="99"/>
      <c r="P15" s="96"/>
      <c r="Q15" s="96"/>
      <c r="R15" s="96"/>
      <c r="S15" s="96"/>
      <c r="T15" s="98"/>
      <c r="U15" s="98"/>
      <c r="V15" s="100"/>
      <c r="W15" s="96"/>
      <c r="X15" s="96"/>
      <c r="Y15" s="96"/>
      <c r="Z15" s="96"/>
      <c r="AA15" s="98"/>
      <c r="AB15" s="98"/>
      <c r="AC15" s="99"/>
      <c r="AD15" s="96"/>
      <c r="AE15" s="96"/>
      <c r="AF15" s="96"/>
      <c r="AG15" s="96"/>
      <c r="AH15" s="101"/>
      <c r="AI15" s="101"/>
      <c r="AJ15" s="100"/>
      <c r="AK15" s="96"/>
      <c r="AL15" s="96"/>
      <c r="AM15" s="96"/>
      <c r="AN15" s="96"/>
      <c r="AO15" s="101"/>
      <c r="AP15" s="101"/>
      <c r="AQ15" s="99"/>
      <c r="AR15" s="96"/>
      <c r="AS15" s="96"/>
      <c r="AT15" s="96"/>
      <c r="AU15" s="96"/>
      <c r="AV15" s="101"/>
      <c r="AW15" s="101"/>
      <c r="AX15" s="100"/>
      <c r="AY15" s="53"/>
      <c r="AZ15" s="96"/>
      <c r="BA15" s="96"/>
      <c r="BB15" s="96"/>
      <c r="BC15" s="101"/>
      <c r="BD15" s="101"/>
      <c r="BE15" s="99"/>
    </row>
    <row r="16" spans="1:57" ht="13.5" thickBot="1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  <c r="N16" s="105"/>
      <c r="O16" s="104"/>
      <c r="P16" s="104"/>
      <c r="Q16" s="104"/>
      <c r="R16" s="104"/>
      <c r="S16" s="104"/>
      <c r="T16" s="105"/>
      <c r="U16" s="105"/>
      <c r="V16" s="104"/>
      <c r="W16" s="104"/>
      <c r="X16" s="104"/>
      <c r="Y16" s="104"/>
      <c r="Z16" s="104"/>
      <c r="AA16" s="106"/>
      <c r="AB16" s="106"/>
      <c r="AC16" s="104"/>
      <c r="AD16" s="104"/>
      <c r="AE16" s="104"/>
      <c r="AF16" s="104"/>
      <c r="AG16" s="104"/>
      <c r="AH16" s="106"/>
      <c r="AI16" s="106"/>
      <c r="AJ16" s="104"/>
      <c r="AK16" s="104"/>
      <c r="AL16" s="104"/>
      <c r="AM16" s="104"/>
      <c r="AN16" s="104"/>
      <c r="AO16" s="106"/>
      <c r="AP16" s="106"/>
      <c r="AQ16" s="104"/>
      <c r="AR16" s="104"/>
      <c r="AS16" s="104"/>
      <c r="AT16" s="104"/>
      <c r="AU16" s="104"/>
      <c r="AV16" s="106"/>
      <c r="AW16" s="106"/>
      <c r="AX16" s="104"/>
      <c r="AY16" s="104"/>
      <c r="AZ16" s="104"/>
      <c r="BA16" s="104"/>
      <c r="BB16" s="104"/>
      <c r="BC16" s="106"/>
      <c r="BD16" s="106"/>
      <c r="BE16" s="104"/>
    </row>
    <row r="17" spans="1:57" ht="13.5" thickBot="1">
      <c r="A17" s="107" t="s">
        <v>34</v>
      </c>
      <c r="B17" s="108" t="s">
        <v>35</v>
      </c>
      <c r="C17" s="109"/>
      <c r="D17" s="57">
        <f>SUM(D18:D25)</f>
        <v>300</v>
      </c>
      <c r="E17" s="109"/>
      <c r="F17" s="109"/>
      <c r="G17" s="109"/>
      <c r="H17" s="109"/>
      <c r="I17" s="110"/>
      <c r="J17" s="110"/>
      <c r="K17" s="110"/>
      <c r="L17" s="110"/>
      <c r="M17" s="36">
        <f>SUM(M18:M25)</f>
        <v>16</v>
      </c>
      <c r="N17" s="36">
        <f>SUM(N18:N25)</f>
        <v>0</v>
      </c>
      <c r="O17" s="110"/>
      <c r="P17" s="110"/>
      <c r="Q17" s="110"/>
      <c r="R17" s="110"/>
      <c r="S17" s="110"/>
      <c r="T17" s="36">
        <f>SUM(T18:T25)</f>
        <v>19</v>
      </c>
      <c r="U17" s="36">
        <f>SUM(U18:U25)</f>
        <v>0</v>
      </c>
      <c r="V17" s="110"/>
      <c r="W17" s="110"/>
      <c r="X17" s="110"/>
      <c r="Y17" s="110"/>
      <c r="Z17" s="110"/>
      <c r="AA17" s="36">
        <f>SUM(AA18:AA25)</f>
        <v>7</v>
      </c>
      <c r="AB17" s="36">
        <f>SUM(AB18:AB25)</f>
        <v>0</v>
      </c>
      <c r="AC17" s="110"/>
      <c r="AD17" s="110"/>
      <c r="AE17" s="110"/>
      <c r="AF17" s="110"/>
      <c r="AG17" s="110"/>
      <c r="AH17" s="36">
        <f>SUM(AH18:AH25)</f>
        <v>0</v>
      </c>
      <c r="AI17" s="36">
        <f>SUM(AI18:AI25)</f>
        <v>0</v>
      </c>
      <c r="AJ17" s="110"/>
      <c r="AK17" s="110"/>
      <c r="AL17" s="110"/>
      <c r="AM17" s="110"/>
      <c r="AN17" s="110"/>
      <c r="AO17" s="36">
        <f>SUM(AO18:AO25)</f>
        <v>0</v>
      </c>
      <c r="AP17" s="36">
        <f>SUM(AP18:AP25)</f>
        <v>0</v>
      </c>
      <c r="AQ17" s="110"/>
      <c r="AR17" s="110"/>
      <c r="AS17" s="110"/>
      <c r="AT17" s="110"/>
      <c r="AU17" s="110"/>
      <c r="AV17" s="36">
        <f>SUM(AV18:AV25)</f>
        <v>0</v>
      </c>
      <c r="AW17" s="36">
        <f>SUM(AW18:AW25)</f>
        <v>0</v>
      </c>
      <c r="AX17" s="110"/>
      <c r="AY17" s="110"/>
      <c r="AZ17" s="110"/>
      <c r="BA17" s="110"/>
      <c r="BB17" s="110"/>
      <c r="BC17" s="36">
        <f>SUM(BC18:BC25)</f>
        <v>0</v>
      </c>
      <c r="BD17" s="36">
        <f>SUM(BD18:BD25)</f>
        <v>0</v>
      </c>
      <c r="BE17" s="110"/>
    </row>
    <row r="18" spans="1:57" ht="12.75">
      <c r="A18" s="111">
        <f>A14+1</f>
        <v>6</v>
      </c>
      <c r="B18" s="112" t="s">
        <v>36</v>
      </c>
      <c r="C18" s="62">
        <f aca="true" t="shared" si="1" ref="C18:C25">COUNTA(O18,V18,AC18,AJ18,AQ18,AX18,BE18)</f>
        <v>0</v>
      </c>
      <c r="D18" s="113">
        <f aca="true" t="shared" si="2" ref="D18:D25">SUM(I18:L18,P18:S18,W18:Z18,AD18:AG18,AK18:AN18,AR18:AU18,AY18:BB18,BF18:BI18)*15</f>
        <v>30</v>
      </c>
      <c r="E18" s="114">
        <f aca="true" t="shared" si="3" ref="E18:H25">SUM(I18,P18,W18,AD18,AK18,AR18,AY18,BF18)*15</f>
        <v>15</v>
      </c>
      <c r="F18" s="115">
        <f t="shared" si="3"/>
        <v>15</v>
      </c>
      <c r="G18" s="115">
        <f t="shared" si="3"/>
        <v>0</v>
      </c>
      <c r="H18" s="116">
        <f t="shared" si="3"/>
        <v>0</v>
      </c>
      <c r="I18" s="117">
        <v>1</v>
      </c>
      <c r="J18" s="115">
        <v>1</v>
      </c>
      <c r="K18" s="115"/>
      <c r="L18" s="115"/>
      <c r="M18" s="118">
        <v>4</v>
      </c>
      <c r="N18" s="119"/>
      <c r="O18" s="120"/>
      <c r="P18" s="121"/>
      <c r="Q18" s="121"/>
      <c r="R18" s="121"/>
      <c r="S18" s="121"/>
      <c r="T18" s="119"/>
      <c r="U18" s="119"/>
      <c r="V18" s="122"/>
      <c r="W18" s="115"/>
      <c r="X18" s="113"/>
      <c r="Y18" s="115"/>
      <c r="Z18" s="115"/>
      <c r="AA18" s="123"/>
      <c r="AB18" s="123"/>
      <c r="AC18" s="120"/>
      <c r="AD18" s="115"/>
      <c r="AE18" s="115"/>
      <c r="AF18" s="115"/>
      <c r="AG18" s="115"/>
      <c r="AH18" s="123"/>
      <c r="AI18" s="123"/>
      <c r="AJ18" s="124"/>
      <c r="AK18" s="121"/>
      <c r="AL18" s="121"/>
      <c r="AM18" s="121"/>
      <c r="AN18" s="121"/>
      <c r="AO18" s="123"/>
      <c r="AP18" s="123"/>
      <c r="AQ18" s="125"/>
      <c r="AR18" s="115"/>
      <c r="AS18" s="115"/>
      <c r="AT18" s="115"/>
      <c r="AU18" s="115"/>
      <c r="AV18" s="123"/>
      <c r="AW18" s="123"/>
      <c r="AX18" s="124"/>
      <c r="AY18" s="126"/>
      <c r="AZ18" s="115"/>
      <c r="BA18" s="115"/>
      <c r="BB18" s="115"/>
      <c r="BC18" s="123"/>
      <c r="BD18" s="123"/>
      <c r="BE18" s="125"/>
    </row>
    <row r="19" spans="1:57" ht="12.75">
      <c r="A19" s="111">
        <f aca="true" t="shared" si="4" ref="A19:A25">A18+1</f>
        <v>7</v>
      </c>
      <c r="B19" s="112" t="s">
        <v>37</v>
      </c>
      <c r="C19" s="62">
        <f t="shared" si="1"/>
        <v>1</v>
      </c>
      <c r="D19" s="127">
        <f t="shared" si="2"/>
        <v>30</v>
      </c>
      <c r="E19" s="128">
        <f t="shared" si="3"/>
        <v>15</v>
      </c>
      <c r="F19" s="129">
        <f t="shared" si="3"/>
        <v>15</v>
      </c>
      <c r="G19" s="129">
        <f t="shared" si="3"/>
        <v>0</v>
      </c>
      <c r="H19" s="130">
        <f t="shared" si="3"/>
        <v>0</v>
      </c>
      <c r="I19" s="131">
        <v>1</v>
      </c>
      <c r="J19" s="132">
        <v>1</v>
      </c>
      <c r="K19" s="132"/>
      <c r="L19" s="129"/>
      <c r="M19" s="133">
        <v>6</v>
      </c>
      <c r="N19" s="134"/>
      <c r="O19" s="135" t="s">
        <v>29</v>
      </c>
      <c r="P19" s="132"/>
      <c r="Q19" s="132"/>
      <c r="R19" s="132"/>
      <c r="S19" s="132"/>
      <c r="T19" s="133"/>
      <c r="U19" s="134"/>
      <c r="V19" s="136"/>
      <c r="W19" s="129"/>
      <c r="X19" s="127"/>
      <c r="Y19" s="129"/>
      <c r="Z19" s="129"/>
      <c r="AA19" s="137"/>
      <c r="AB19" s="137"/>
      <c r="AC19" s="135"/>
      <c r="AD19" s="129"/>
      <c r="AE19" s="129"/>
      <c r="AF19" s="129"/>
      <c r="AG19" s="129"/>
      <c r="AH19" s="137"/>
      <c r="AI19" s="137"/>
      <c r="AJ19" s="138"/>
      <c r="AK19" s="132"/>
      <c r="AL19" s="132"/>
      <c r="AM19" s="132"/>
      <c r="AN19" s="132"/>
      <c r="AO19" s="137"/>
      <c r="AP19" s="137"/>
      <c r="AQ19" s="139"/>
      <c r="AR19" s="129"/>
      <c r="AS19" s="129"/>
      <c r="AT19" s="129"/>
      <c r="AU19" s="129"/>
      <c r="AV19" s="137"/>
      <c r="AW19" s="137"/>
      <c r="AX19" s="138"/>
      <c r="AY19" s="140"/>
      <c r="AZ19" s="129"/>
      <c r="BA19" s="129"/>
      <c r="BB19" s="129"/>
      <c r="BC19" s="137"/>
      <c r="BD19" s="137"/>
      <c r="BE19" s="139"/>
    </row>
    <row r="20" spans="1:57" ht="12.75">
      <c r="A20" s="111">
        <f t="shared" si="4"/>
        <v>8</v>
      </c>
      <c r="B20" s="112" t="s">
        <v>38</v>
      </c>
      <c r="C20" s="62">
        <f t="shared" si="1"/>
        <v>1</v>
      </c>
      <c r="D20" s="127">
        <f t="shared" si="2"/>
        <v>45</v>
      </c>
      <c r="E20" s="128">
        <f t="shared" si="3"/>
        <v>30</v>
      </c>
      <c r="F20" s="129">
        <f t="shared" si="3"/>
        <v>15</v>
      </c>
      <c r="G20" s="129">
        <f t="shared" si="3"/>
        <v>0</v>
      </c>
      <c r="H20" s="130">
        <f t="shared" si="3"/>
        <v>0</v>
      </c>
      <c r="I20" s="132">
        <v>2</v>
      </c>
      <c r="J20" s="132">
        <v>1</v>
      </c>
      <c r="K20" s="132"/>
      <c r="L20" s="132"/>
      <c r="M20" s="133">
        <v>6</v>
      </c>
      <c r="N20" s="134"/>
      <c r="O20" s="136" t="s">
        <v>29</v>
      </c>
      <c r="P20" s="132"/>
      <c r="Q20" s="132"/>
      <c r="R20" s="132"/>
      <c r="S20" s="132"/>
      <c r="T20" s="133"/>
      <c r="U20" s="134"/>
      <c r="V20" s="136"/>
      <c r="W20" s="129"/>
      <c r="X20" s="127"/>
      <c r="Y20" s="129"/>
      <c r="Z20" s="129"/>
      <c r="AA20" s="137"/>
      <c r="AB20" s="137"/>
      <c r="AC20" s="135"/>
      <c r="AD20" s="129"/>
      <c r="AE20" s="129"/>
      <c r="AF20" s="129"/>
      <c r="AG20" s="129"/>
      <c r="AH20" s="137"/>
      <c r="AI20" s="137"/>
      <c r="AJ20" s="138"/>
      <c r="AK20" s="132"/>
      <c r="AL20" s="132"/>
      <c r="AM20" s="132"/>
      <c r="AN20" s="132"/>
      <c r="AO20" s="137"/>
      <c r="AP20" s="137"/>
      <c r="AQ20" s="139"/>
      <c r="AR20" s="129"/>
      <c r="AS20" s="129"/>
      <c r="AT20" s="129"/>
      <c r="AU20" s="129"/>
      <c r="AV20" s="137"/>
      <c r="AW20" s="137"/>
      <c r="AX20" s="138"/>
      <c r="AY20" s="140"/>
      <c r="AZ20" s="129"/>
      <c r="BA20" s="129"/>
      <c r="BB20" s="129"/>
      <c r="BC20" s="137"/>
      <c r="BD20" s="137"/>
      <c r="BE20" s="139"/>
    </row>
    <row r="21" spans="1:57" ht="12.75">
      <c r="A21" s="111">
        <f t="shared" si="4"/>
        <v>9</v>
      </c>
      <c r="B21" s="112" t="s">
        <v>39</v>
      </c>
      <c r="C21" s="62">
        <f t="shared" si="1"/>
        <v>1</v>
      </c>
      <c r="D21" s="127">
        <f t="shared" si="2"/>
        <v>30</v>
      </c>
      <c r="E21" s="128">
        <f t="shared" si="3"/>
        <v>15</v>
      </c>
      <c r="F21" s="129">
        <f t="shared" si="3"/>
        <v>15</v>
      </c>
      <c r="G21" s="129">
        <f t="shared" si="3"/>
        <v>0</v>
      </c>
      <c r="H21" s="130">
        <f t="shared" si="3"/>
        <v>0</v>
      </c>
      <c r="I21" s="131"/>
      <c r="J21" s="132"/>
      <c r="K21" s="132"/>
      <c r="L21" s="129"/>
      <c r="M21" s="133"/>
      <c r="N21" s="134"/>
      <c r="O21" s="135"/>
      <c r="P21" s="132">
        <v>1</v>
      </c>
      <c r="Q21" s="132">
        <v>1</v>
      </c>
      <c r="R21" s="132"/>
      <c r="S21" s="132"/>
      <c r="T21" s="133">
        <v>7</v>
      </c>
      <c r="U21" s="134"/>
      <c r="V21" s="136" t="s">
        <v>29</v>
      </c>
      <c r="W21" s="129"/>
      <c r="X21" s="127"/>
      <c r="Y21" s="129"/>
      <c r="Z21" s="129"/>
      <c r="AA21" s="137"/>
      <c r="AB21" s="137"/>
      <c r="AC21" s="135"/>
      <c r="AD21" s="129"/>
      <c r="AE21" s="129"/>
      <c r="AF21" s="129"/>
      <c r="AG21" s="129"/>
      <c r="AH21" s="137"/>
      <c r="AI21" s="137"/>
      <c r="AJ21" s="138"/>
      <c r="AK21" s="132"/>
      <c r="AL21" s="132"/>
      <c r="AM21" s="132"/>
      <c r="AN21" s="132"/>
      <c r="AO21" s="137"/>
      <c r="AP21" s="137"/>
      <c r="AQ21" s="139"/>
      <c r="AR21" s="129"/>
      <c r="AS21" s="129"/>
      <c r="AT21" s="129"/>
      <c r="AU21" s="129"/>
      <c r="AV21" s="137"/>
      <c r="AW21" s="137"/>
      <c r="AX21" s="138"/>
      <c r="AY21" s="140"/>
      <c r="AZ21" s="129"/>
      <c r="BA21" s="129"/>
      <c r="BB21" s="129"/>
      <c r="BC21" s="137"/>
      <c r="BD21" s="137"/>
      <c r="BE21" s="139"/>
    </row>
    <row r="22" spans="1:57" ht="12.75">
      <c r="A22" s="111">
        <f t="shared" si="4"/>
        <v>10</v>
      </c>
      <c r="B22" s="112" t="s">
        <v>40</v>
      </c>
      <c r="C22" s="62">
        <f t="shared" si="1"/>
        <v>1</v>
      </c>
      <c r="D22" s="127">
        <f t="shared" si="2"/>
        <v>60</v>
      </c>
      <c r="E22" s="128">
        <f t="shared" si="3"/>
        <v>30</v>
      </c>
      <c r="F22" s="129">
        <f t="shared" si="3"/>
        <v>30</v>
      </c>
      <c r="G22" s="129">
        <f t="shared" si="3"/>
        <v>0</v>
      </c>
      <c r="H22" s="130">
        <f t="shared" si="3"/>
        <v>0</v>
      </c>
      <c r="I22" s="131"/>
      <c r="J22" s="132"/>
      <c r="K22" s="132"/>
      <c r="L22" s="129"/>
      <c r="M22" s="133"/>
      <c r="N22" s="134"/>
      <c r="O22" s="139"/>
      <c r="P22" s="132">
        <v>2</v>
      </c>
      <c r="Q22" s="132">
        <v>2</v>
      </c>
      <c r="R22" s="132"/>
      <c r="S22" s="132"/>
      <c r="T22" s="133">
        <v>6</v>
      </c>
      <c r="U22" s="134"/>
      <c r="V22" s="136" t="s">
        <v>29</v>
      </c>
      <c r="W22" s="129"/>
      <c r="X22" s="127"/>
      <c r="Y22" s="129"/>
      <c r="Z22" s="129"/>
      <c r="AA22" s="133"/>
      <c r="AB22" s="137"/>
      <c r="AC22" s="135"/>
      <c r="AD22" s="141"/>
      <c r="AE22" s="141"/>
      <c r="AF22" s="141"/>
      <c r="AG22" s="141"/>
      <c r="AH22" s="133"/>
      <c r="AI22" s="142"/>
      <c r="AJ22" s="143"/>
      <c r="AK22" s="132"/>
      <c r="AL22" s="132"/>
      <c r="AM22" s="132"/>
      <c r="AN22" s="132"/>
      <c r="AO22" s="137"/>
      <c r="AP22" s="137"/>
      <c r="AQ22" s="139"/>
      <c r="AR22" s="129"/>
      <c r="AS22" s="129"/>
      <c r="AT22" s="129"/>
      <c r="AU22" s="129"/>
      <c r="AV22" s="137"/>
      <c r="AW22" s="137"/>
      <c r="AX22" s="138"/>
      <c r="AY22" s="140"/>
      <c r="AZ22" s="129"/>
      <c r="BA22" s="129"/>
      <c r="BB22" s="129"/>
      <c r="BC22" s="137"/>
      <c r="BD22" s="137"/>
      <c r="BE22" s="139"/>
    </row>
    <row r="23" spans="1:57" ht="12.75">
      <c r="A23" s="111">
        <f t="shared" si="4"/>
        <v>11</v>
      </c>
      <c r="B23" s="144" t="s">
        <v>41</v>
      </c>
      <c r="C23" s="62">
        <f t="shared" si="1"/>
        <v>1</v>
      </c>
      <c r="D23" s="127">
        <f t="shared" si="2"/>
        <v>45</v>
      </c>
      <c r="E23" s="128">
        <f t="shared" si="3"/>
        <v>30</v>
      </c>
      <c r="F23" s="129">
        <f t="shared" si="3"/>
        <v>0</v>
      </c>
      <c r="G23" s="129">
        <f t="shared" si="3"/>
        <v>15</v>
      </c>
      <c r="H23" s="130">
        <f t="shared" si="3"/>
        <v>0</v>
      </c>
      <c r="I23" s="145"/>
      <c r="J23" s="129"/>
      <c r="K23" s="129"/>
      <c r="L23" s="129"/>
      <c r="M23" s="133"/>
      <c r="N23" s="134"/>
      <c r="O23" s="139"/>
      <c r="P23" s="132">
        <v>2</v>
      </c>
      <c r="Q23" s="132"/>
      <c r="R23" s="132">
        <v>1</v>
      </c>
      <c r="S23" s="132"/>
      <c r="T23" s="133">
        <v>6</v>
      </c>
      <c r="U23" s="134"/>
      <c r="V23" s="136" t="s">
        <v>29</v>
      </c>
      <c r="W23" s="129"/>
      <c r="X23" s="127"/>
      <c r="Y23" s="129"/>
      <c r="Z23" s="129"/>
      <c r="AA23" s="137"/>
      <c r="AB23" s="137"/>
      <c r="AC23" s="135"/>
      <c r="AD23" s="129"/>
      <c r="AE23" s="129"/>
      <c r="AF23" s="129"/>
      <c r="AG23" s="129"/>
      <c r="AH23" s="137"/>
      <c r="AI23" s="137"/>
      <c r="AJ23" s="138"/>
      <c r="AK23" s="132"/>
      <c r="AL23" s="132"/>
      <c r="AM23" s="132"/>
      <c r="AN23" s="132"/>
      <c r="AO23" s="137"/>
      <c r="AP23" s="137"/>
      <c r="AQ23" s="139"/>
      <c r="AR23" s="129"/>
      <c r="AS23" s="129"/>
      <c r="AT23" s="129"/>
      <c r="AU23" s="129"/>
      <c r="AV23" s="137"/>
      <c r="AW23" s="137"/>
      <c r="AX23" s="138"/>
      <c r="AY23" s="140"/>
      <c r="AZ23" s="129"/>
      <c r="BA23" s="129"/>
      <c r="BB23" s="129"/>
      <c r="BC23" s="137"/>
      <c r="BD23" s="137"/>
      <c r="BE23" s="139"/>
    </row>
    <row r="24" spans="1:57" ht="12.75">
      <c r="A24" s="111">
        <f t="shared" si="4"/>
        <v>12</v>
      </c>
      <c r="B24" s="146" t="s">
        <v>42</v>
      </c>
      <c r="C24" s="62">
        <f t="shared" si="1"/>
        <v>0</v>
      </c>
      <c r="D24" s="127">
        <f t="shared" si="2"/>
        <v>30</v>
      </c>
      <c r="E24" s="128">
        <f t="shared" si="3"/>
        <v>15</v>
      </c>
      <c r="F24" s="129">
        <f t="shared" si="3"/>
        <v>0</v>
      </c>
      <c r="G24" s="129">
        <f t="shared" si="3"/>
        <v>15</v>
      </c>
      <c r="H24" s="130">
        <f t="shared" si="3"/>
        <v>0</v>
      </c>
      <c r="I24" s="145"/>
      <c r="J24" s="129"/>
      <c r="K24" s="129"/>
      <c r="L24" s="129"/>
      <c r="M24" s="133"/>
      <c r="N24" s="134"/>
      <c r="O24" s="139"/>
      <c r="P24" s="129"/>
      <c r="Q24" s="129"/>
      <c r="R24" s="129"/>
      <c r="S24" s="129"/>
      <c r="T24" s="133"/>
      <c r="U24" s="134"/>
      <c r="V24" s="136"/>
      <c r="W24" s="129">
        <v>1</v>
      </c>
      <c r="X24" s="127"/>
      <c r="Y24" s="129">
        <v>1</v>
      </c>
      <c r="Z24" s="129"/>
      <c r="AA24" s="133">
        <v>2</v>
      </c>
      <c r="AB24" s="137"/>
      <c r="AC24" s="135"/>
      <c r="AD24" s="129"/>
      <c r="AE24" s="129"/>
      <c r="AF24" s="129"/>
      <c r="AG24" s="129"/>
      <c r="AH24" s="133"/>
      <c r="AI24" s="137"/>
      <c r="AJ24" s="138"/>
      <c r="AK24" s="132"/>
      <c r="AL24" s="132"/>
      <c r="AM24" s="132"/>
      <c r="AN24" s="132"/>
      <c r="AO24" s="137"/>
      <c r="AP24" s="137"/>
      <c r="AQ24" s="139"/>
      <c r="AR24" s="129"/>
      <c r="AS24" s="129"/>
      <c r="AT24" s="129"/>
      <c r="AU24" s="129"/>
      <c r="AV24" s="137"/>
      <c r="AW24" s="137"/>
      <c r="AX24" s="138"/>
      <c r="AY24" s="140"/>
      <c r="AZ24" s="129"/>
      <c r="BA24" s="129"/>
      <c r="BB24" s="129"/>
      <c r="BC24" s="137"/>
      <c r="BD24" s="137"/>
      <c r="BE24" s="139"/>
    </row>
    <row r="25" spans="1:57" ht="13.5" thickBot="1">
      <c r="A25" s="230">
        <f t="shared" si="4"/>
        <v>13</v>
      </c>
      <c r="B25" s="147" t="s">
        <v>43</v>
      </c>
      <c r="C25" s="95">
        <f t="shared" si="1"/>
        <v>1</v>
      </c>
      <c r="D25" s="148">
        <f t="shared" si="2"/>
        <v>30</v>
      </c>
      <c r="E25" s="149">
        <f t="shared" si="3"/>
        <v>15</v>
      </c>
      <c r="F25" s="150">
        <f t="shared" si="3"/>
        <v>15</v>
      </c>
      <c r="G25" s="150">
        <f t="shared" si="3"/>
        <v>0</v>
      </c>
      <c r="H25" s="151">
        <f t="shared" si="3"/>
        <v>0</v>
      </c>
      <c r="I25" s="152"/>
      <c r="J25" s="150"/>
      <c r="K25" s="150"/>
      <c r="L25" s="150"/>
      <c r="M25" s="153"/>
      <c r="N25" s="154"/>
      <c r="O25" s="155"/>
      <c r="P25" s="150"/>
      <c r="Q25" s="150"/>
      <c r="R25" s="150"/>
      <c r="S25" s="150"/>
      <c r="T25" s="154"/>
      <c r="U25" s="154"/>
      <c r="V25" s="156"/>
      <c r="W25" s="150">
        <v>1</v>
      </c>
      <c r="X25" s="148">
        <v>1</v>
      </c>
      <c r="Y25" s="150"/>
      <c r="Z25" s="150"/>
      <c r="AA25" s="153">
        <v>5</v>
      </c>
      <c r="AB25" s="157"/>
      <c r="AC25" s="158" t="s">
        <v>29</v>
      </c>
      <c r="AD25" s="150"/>
      <c r="AE25" s="150"/>
      <c r="AF25" s="150"/>
      <c r="AG25" s="150"/>
      <c r="AH25" s="157"/>
      <c r="AI25" s="157"/>
      <c r="AJ25" s="159"/>
      <c r="AK25" s="160"/>
      <c r="AL25" s="160"/>
      <c r="AM25" s="160"/>
      <c r="AN25" s="160"/>
      <c r="AO25" s="157"/>
      <c r="AP25" s="157"/>
      <c r="AQ25" s="155"/>
      <c r="AR25" s="150"/>
      <c r="AS25" s="150"/>
      <c r="AT25" s="150"/>
      <c r="AU25" s="150"/>
      <c r="AV25" s="157"/>
      <c r="AW25" s="157"/>
      <c r="AX25" s="159"/>
      <c r="AY25" s="161"/>
      <c r="AZ25" s="150"/>
      <c r="BA25" s="150"/>
      <c r="BB25" s="150"/>
      <c r="BC25" s="157"/>
      <c r="BD25" s="157"/>
      <c r="BE25" s="155"/>
    </row>
    <row r="26" spans="2:56" ht="13.5" thickBot="1">
      <c r="B26" s="162"/>
      <c r="M26" s="165"/>
      <c r="N26" s="166"/>
      <c r="T26" s="166"/>
      <c r="U26" s="166"/>
      <c r="AA26" s="167"/>
      <c r="AB26" s="167"/>
      <c r="AH26" s="167"/>
      <c r="AI26" s="167"/>
      <c r="AO26" s="167"/>
      <c r="AP26" s="167"/>
      <c r="AV26" s="167"/>
      <c r="AW26" s="167"/>
      <c r="BC26" s="167"/>
      <c r="BD26" s="167"/>
    </row>
    <row r="27" spans="1:57" ht="13.5" thickBot="1">
      <c r="A27" s="54" t="s">
        <v>44</v>
      </c>
      <c r="B27" s="55" t="s">
        <v>45</v>
      </c>
      <c r="C27" s="56"/>
      <c r="D27" s="57">
        <f>SUM(D28:D57)</f>
        <v>825</v>
      </c>
      <c r="E27" s="56"/>
      <c r="F27" s="56"/>
      <c r="G27" s="56"/>
      <c r="H27" s="56"/>
      <c r="I27" s="58"/>
      <c r="J27" s="58"/>
      <c r="K27" s="58"/>
      <c r="L27" s="58"/>
      <c r="M27" s="59">
        <f>SUM(M28:M57)</f>
        <v>14</v>
      </c>
      <c r="N27" s="59">
        <f>SUM(N28:N57)</f>
        <v>0</v>
      </c>
      <c r="O27" s="58"/>
      <c r="P27" s="58"/>
      <c r="Q27" s="58"/>
      <c r="R27" s="58"/>
      <c r="S27" s="58"/>
      <c r="T27" s="59">
        <f>SUM(T28:T57)</f>
        <v>9</v>
      </c>
      <c r="U27" s="59">
        <f>SUM(U28:U57)</f>
        <v>0</v>
      </c>
      <c r="V27" s="58"/>
      <c r="W27" s="58"/>
      <c r="X27" s="58"/>
      <c r="Y27" s="58"/>
      <c r="Z27" s="58"/>
      <c r="AA27" s="59">
        <f>SUM(AA28:AA57)</f>
        <v>22</v>
      </c>
      <c r="AB27" s="59">
        <f>SUM(AB28:AB57)</f>
        <v>0</v>
      </c>
      <c r="AC27" s="58"/>
      <c r="AD27" s="58"/>
      <c r="AE27" s="58"/>
      <c r="AF27" s="58"/>
      <c r="AG27" s="58"/>
      <c r="AH27" s="59">
        <f>SUM(AH28:AH57)</f>
        <v>29</v>
      </c>
      <c r="AI27" s="59">
        <f>SUM(AI28:AI57)</f>
        <v>0</v>
      </c>
      <c r="AJ27" s="58"/>
      <c r="AK27" s="58"/>
      <c r="AL27" s="58"/>
      <c r="AM27" s="58"/>
      <c r="AN27" s="58"/>
      <c r="AO27" s="59">
        <f>SUM(AO28:AO57)</f>
        <v>13</v>
      </c>
      <c r="AP27" s="59">
        <f>SUM(AP28:AP57)</f>
        <v>0</v>
      </c>
      <c r="AQ27" s="58"/>
      <c r="AR27" s="58"/>
      <c r="AS27" s="58"/>
      <c r="AT27" s="58"/>
      <c r="AU27" s="58"/>
      <c r="AV27" s="59">
        <f>SUM(AV28:AV57)</f>
        <v>16</v>
      </c>
      <c r="AW27" s="59">
        <f>SUM(AW28:AW57)</f>
        <v>0</v>
      </c>
      <c r="AX27" s="58"/>
      <c r="AY27" s="58"/>
      <c r="AZ27" s="58"/>
      <c r="BA27" s="58"/>
      <c r="BB27" s="58"/>
      <c r="BC27" s="59">
        <f>SUM(BC28:BC58)</f>
        <v>30</v>
      </c>
      <c r="BD27" s="59">
        <f>SUM(BD28:BD57)</f>
        <v>0</v>
      </c>
      <c r="BE27" s="58"/>
    </row>
    <row r="28" spans="1:57" ht="12.75">
      <c r="A28" s="367">
        <f>A25+1</f>
        <v>14</v>
      </c>
      <c r="B28" s="420" t="s">
        <v>113</v>
      </c>
      <c r="C28" s="368">
        <f aca="true" t="shared" si="5" ref="C28:C58">COUNTA(O28,V28,AC28,AJ28,AQ28,AX28,BE28)</f>
        <v>0</v>
      </c>
      <c r="D28" s="369">
        <f aca="true" t="shared" si="6" ref="D28:D58">SUM(I28:L28,P28:S28,W28:Z28,AD28:AG28,AK28:AN28,AR28:AU28,AY28:BB28,BF28:BI28)*15</f>
        <v>30</v>
      </c>
      <c r="E28" s="370">
        <f aca="true" t="shared" si="7" ref="E28:H58">SUM(I28,P28,W28,AD28,AK28,AR28,AY28,BF28)*15</f>
        <v>15</v>
      </c>
      <c r="F28" s="371">
        <f t="shared" si="7"/>
        <v>0</v>
      </c>
      <c r="G28" s="371">
        <f t="shared" si="7"/>
        <v>15</v>
      </c>
      <c r="H28" s="372">
        <f t="shared" si="7"/>
        <v>0</v>
      </c>
      <c r="I28" s="373">
        <v>1</v>
      </c>
      <c r="J28" s="373"/>
      <c r="K28" s="373">
        <v>1</v>
      </c>
      <c r="L28" s="373"/>
      <c r="M28" s="374">
        <v>4</v>
      </c>
      <c r="N28" s="375"/>
      <c r="O28" s="376"/>
      <c r="P28" s="377"/>
      <c r="Q28" s="377"/>
      <c r="R28" s="377"/>
      <c r="S28" s="377"/>
      <c r="T28" s="375"/>
      <c r="U28" s="375"/>
      <c r="V28" s="378"/>
      <c r="W28" s="373"/>
      <c r="X28" s="373"/>
      <c r="Y28" s="373"/>
      <c r="Z28" s="373"/>
      <c r="AA28" s="379"/>
      <c r="AB28" s="379"/>
      <c r="AC28" s="380"/>
      <c r="AD28" s="373"/>
      <c r="AE28" s="373"/>
      <c r="AF28" s="373"/>
      <c r="AG28" s="373"/>
      <c r="AH28" s="379"/>
      <c r="AI28" s="379"/>
      <c r="AJ28" s="378"/>
      <c r="AK28" s="377"/>
      <c r="AL28" s="377"/>
      <c r="AM28" s="377"/>
      <c r="AN28" s="377"/>
      <c r="AO28" s="379"/>
      <c r="AP28" s="379"/>
      <c r="AQ28" s="380"/>
      <c r="AR28" s="377"/>
      <c r="AS28" s="377"/>
      <c r="AT28" s="377"/>
      <c r="AU28" s="377"/>
      <c r="AV28" s="379"/>
      <c r="AW28" s="379"/>
      <c r="AX28" s="378"/>
      <c r="AY28" s="381"/>
      <c r="AZ28" s="377"/>
      <c r="BA28" s="377"/>
      <c r="BB28" s="377"/>
      <c r="BC28" s="379"/>
      <c r="BD28" s="379"/>
      <c r="BE28" s="380"/>
    </row>
    <row r="29" spans="1:57" ht="12.75">
      <c r="A29" s="367">
        <f aca="true" t="shared" si="8" ref="A29:A58">A28+1</f>
        <v>15</v>
      </c>
      <c r="B29" s="87" t="s">
        <v>46</v>
      </c>
      <c r="C29" s="62">
        <f t="shared" si="5"/>
        <v>1</v>
      </c>
      <c r="D29" s="113">
        <f t="shared" si="6"/>
        <v>30</v>
      </c>
      <c r="E29" s="114">
        <f t="shared" si="7"/>
        <v>15</v>
      </c>
      <c r="F29" s="115">
        <f t="shared" si="7"/>
        <v>0</v>
      </c>
      <c r="G29" s="115">
        <f t="shared" si="7"/>
        <v>15</v>
      </c>
      <c r="H29" s="116">
        <f t="shared" si="7"/>
        <v>0</v>
      </c>
      <c r="I29" s="65">
        <v>1</v>
      </c>
      <c r="J29" s="65"/>
      <c r="K29" s="88">
        <v>1</v>
      </c>
      <c r="L29" s="65"/>
      <c r="M29" s="69">
        <v>6</v>
      </c>
      <c r="N29" s="67"/>
      <c r="O29" s="71" t="s">
        <v>29</v>
      </c>
      <c r="P29" s="88"/>
      <c r="Q29" s="88"/>
      <c r="R29" s="88"/>
      <c r="S29" s="88"/>
      <c r="T29" s="69"/>
      <c r="U29" s="67"/>
      <c r="V29" s="72"/>
      <c r="W29" s="65"/>
      <c r="X29" s="65"/>
      <c r="Y29" s="65"/>
      <c r="Z29" s="65"/>
      <c r="AA29" s="74"/>
      <c r="AB29" s="74"/>
      <c r="AC29" s="68"/>
      <c r="AD29" s="65"/>
      <c r="AE29" s="65"/>
      <c r="AF29" s="65"/>
      <c r="AG29" s="65"/>
      <c r="AH29" s="74"/>
      <c r="AI29" s="74"/>
      <c r="AJ29" s="70"/>
      <c r="AK29" s="88"/>
      <c r="AL29" s="88"/>
      <c r="AM29" s="88"/>
      <c r="AN29" s="88"/>
      <c r="AO29" s="74"/>
      <c r="AP29" s="74"/>
      <c r="AQ29" s="68"/>
      <c r="AR29" s="88"/>
      <c r="AS29" s="88"/>
      <c r="AT29" s="88"/>
      <c r="AU29" s="88"/>
      <c r="AV29" s="74"/>
      <c r="AW29" s="74"/>
      <c r="AX29" s="70"/>
      <c r="AY29" s="169"/>
      <c r="AZ29" s="88"/>
      <c r="BA29" s="88"/>
      <c r="BB29" s="88"/>
      <c r="BC29" s="74"/>
      <c r="BD29" s="74"/>
      <c r="BE29" s="68"/>
    </row>
    <row r="30" spans="1:57" ht="12.75">
      <c r="A30" s="367">
        <f t="shared" si="8"/>
        <v>16</v>
      </c>
      <c r="B30" s="87" t="s">
        <v>47</v>
      </c>
      <c r="C30" s="62">
        <f t="shared" si="5"/>
        <v>1</v>
      </c>
      <c r="D30" s="113">
        <f t="shared" si="6"/>
        <v>45</v>
      </c>
      <c r="E30" s="114">
        <f t="shared" si="7"/>
        <v>15</v>
      </c>
      <c r="F30" s="115">
        <f t="shared" si="7"/>
        <v>0</v>
      </c>
      <c r="G30" s="115">
        <f t="shared" si="7"/>
        <v>30</v>
      </c>
      <c r="H30" s="116">
        <f t="shared" si="7"/>
        <v>0</v>
      </c>
      <c r="I30" s="170">
        <v>1</v>
      </c>
      <c r="J30" s="65"/>
      <c r="K30" s="88">
        <v>2</v>
      </c>
      <c r="L30" s="65"/>
      <c r="M30" s="69">
        <v>4</v>
      </c>
      <c r="N30" s="67"/>
      <c r="O30" s="71" t="s">
        <v>29</v>
      </c>
      <c r="P30" s="88"/>
      <c r="Q30" s="88"/>
      <c r="R30" s="88"/>
      <c r="S30" s="88"/>
      <c r="T30" s="67"/>
      <c r="U30" s="67"/>
      <c r="V30" s="70"/>
      <c r="W30" s="65"/>
      <c r="X30" s="65"/>
      <c r="Y30" s="65"/>
      <c r="Z30" s="65"/>
      <c r="AA30" s="74"/>
      <c r="AB30" s="74"/>
      <c r="AC30" s="68"/>
      <c r="AD30" s="65"/>
      <c r="AE30" s="65"/>
      <c r="AF30" s="65"/>
      <c r="AG30" s="65"/>
      <c r="AH30" s="74"/>
      <c r="AI30" s="74"/>
      <c r="AJ30" s="70"/>
      <c r="AK30" s="88"/>
      <c r="AL30" s="88"/>
      <c r="AM30" s="88"/>
      <c r="AN30" s="88"/>
      <c r="AO30" s="74"/>
      <c r="AP30" s="74"/>
      <c r="AQ30" s="68"/>
      <c r="AR30" s="88"/>
      <c r="AS30" s="88"/>
      <c r="AT30" s="88"/>
      <c r="AU30" s="88"/>
      <c r="AV30" s="74"/>
      <c r="AW30" s="74"/>
      <c r="AX30" s="70"/>
      <c r="AY30" s="169"/>
      <c r="AZ30" s="88"/>
      <c r="BA30" s="88"/>
      <c r="BB30" s="88"/>
      <c r="BC30" s="74"/>
      <c r="BD30" s="74"/>
      <c r="BE30" s="68"/>
    </row>
    <row r="31" spans="1:57" ht="12.75">
      <c r="A31" s="367">
        <f t="shared" si="8"/>
        <v>17</v>
      </c>
      <c r="B31" s="87" t="s">
        <v>48</v>
      </c>
      <c r="C31" s="62">
        <f t="shared" si="5"/>
        <v>1</v>
      </c>
      <c r="D31" s="113">
        <f t="shared" si="6"/>
        <v>30</v>
      </c>
      <c r="E31" s="114">
        <f t="shared" si="7"/>
        <v>15</v>
      </c>
      <c r="F31" s="115">
        <f t="shared" si="7"/>
        <v>0</v>
      </c>
      <c r="G31" s="115">
        <f t="shared" si="7"/>
        <v>15</v>
      </c>
      <c r="H31" s="116">
        <f t="shared" si="7"/>
        <v>0</v>
      </c>
      <c r="I31" s="65"/>
      <c r="J31" s="65"/>
      <c r="K31" s="65"/>
      <c r="L31" s="65"/>
      <c r="M31" s="69"/>
      <c r="N31" s="67"/>
      <c r="O31" s="71"/>
      <c r="P31" s="88">
        <v>1</v>
      </c>
      <c r="Q31" s="88"/>
      <c r="R31" s="88">
        <v>1</v>
      </c>
      <c r="S31" s="171"/>
      <c r="T31" s="69">
        <v>7</v>
      </c>
      <c r="U31" s="69"/>
      <c r="V31" s="72" t="s">
        <v>29</v>
      </c>
      <c r="W31" s="171"/>
      <c r="X31" s="171"/>
      <c r="Y31" s="171"/>
      <c r="Z31" s="171"/>
      <c r="AA31" s="172"/>
      <c r="AB31" s="172"/>
      <c r="AC31" s="71"/>
      <c r="AD31" s="171"/>
      <c r="AE31" s="171"/>
      <c r="AF31" s="171"/>
      <c r="AG31" s="171"/>
      <c r="AH31" s="172"/>
      <c r="AI31" s="172"/>
      <c r="AJ31" s="72"/>
      <c r="AK31" s="88"/>
      <c r="AL31" s="88"/>
      <c r="AM31" s="88"/>
      <c r="AN31" s="88"/>
      <c r="AO31" s="74"/>
      <c r="AP31" s="74"/>
      <c r="AQ31" s="68"/>
      <c r="AR31" s="88"/>
      <c r="AS31" s="88"/>
      <c r="AT31" s="88"/>
      <c r="AU31" s="88"/>
      <c r="AV31" s="74"/>
      <c r="AW31" s="74"/>
      <c r="AX31" s="70"/>
      <c r="AY31" s="169"/>
      <c r="AZ31" s="88"/>
      <c r="BA31" s="88"/>
      <c r="BB31" s="88"/>
      <c r="BC31" s="74"/>
      <c r="BD31" s="74"/>
      <c r="BE31" s="68"/>
    </row>
    <row r="32" spans="1:57" ht="12.75">
      <c r="A32" s="367">
        <f t="shared" si="8"/>
        <v>18</v>
      </c>
      <c r="B32" s="87" t="s">
        <v>49</v>
      </c>
      <c r="C32" s="62">
        <f t="shared" si="5"/>
        <v>0</v>
      </c>
      <c r="D32" s="113">
        <f t="shared" si="6"/>
        <v>15</v>
      </c>
      <c r="E32" s="114">
        <f t="shared" si="7"/>
        <v>0</v>
      </c>
      <c r="F32" s="115">
        <f t="shared" si="7"/>
        <v>0</v>
      </c>
      <c r="G32" s="115">
        <f t="shared" si="7"/>
        <v>15</v>
      </c>
      <c r="H32" s="116">
        <f t="shared" si="7"/>
        <v>0</v>
      </c>
      <c r="I32" s="170"/>
      <c r="J32" s="65"/>
      <c r="K32" s="171"/>
      <c r="L32" s="65"/>
      <c r="M32" s="69"/>
      <c r="N32" s="67"/>
      <c r="O32" s="71"/>
      <c r="P32" s="88"/>
      <c r="Q32" s="88"/>
      <c r="R32" s="88">
        <v>1</v>
      </c>
      <c r="S32" s="88"/>
      <c r="T32" s="69">
        <v>2</v>
      </c>
      <c r="U32" s="67"/>
      <c r="V32" s="70"/>
      <c r="W32" s="65"/>
      <c r="X32" s="65"/>
      <c r="Y32" s="65"/>
      <c r="Z32" s="65"/>
      <c r="AA32" s="74"/>
      <c r="AB32" s="74"/>
      <c r="AC32" s="68"/>
      <c r="AD32" s="65"/>
      <c r="AE32" s="65"/>
      <c r="AF32" s="65"/>
      <c r="AG32" s="65"/>
      <c r="AH32" s="74"/>
      <c r="AI32" s="74"/>
      <c r="AJ32" s="70"/>
      <c r="AK32" s="88"/>
      <c r="AL32" s="88"/>
      <c r="AM32" s="88"/>
      <c r="AN32" s="88"/>
      <c r="AO32" s="74"/>
      <c r="AP32" s="74"/>
      <c r="AQ32" s="68"/>
      <c r="AR32" s="88"/>
      <c r="AS32" s="88"/>
      <c r="AT32" s="88"/>
      <c r="AU32" s="88"/>
      <c r="AV32" s="74"/>
      <c r="AW32" s="74"/>
      <c r="AX32" s="70"/>
      <c r="AY32" s="169"/>
      <c r="AZ32" s="88"/>
      <c r="BA32" s="88"/>
      <c r="BB32" s="88"/>
      <c r="BC32" s="74"/>
      <c r="BD32" s="74"/>
      <c r="BE32" s="68"/>
    </row>
    <row r="33" spans="1:57" ht="12.75">
      <c r="A33" s="367">
        <f t="shared" si="8"/>
        <v>19</v>
      </c>
      <c r="B33" s="421" t="s">
        <v>50</v>
      </c>
      <c r="C33" s="62">
        <f t="shared" si="5"/>
        <v>1</v>
      </c>
      <c r="D33" s="113">
        <f t="shared" si="6"/>
        <v>30</v>
      </c>
      <c r="E33" s="114">
        <f t="shared" si="7"/>
        <v>15</v>
      </c>
      <c r="F33" s="115">
        <f t="shared" si="7"/>
        <v>0</v>
      </c>
      <c r="G33" s="115">
        <f t="shared" si="7"/>
        <v>15</v>
      </c>
      <c r="H33" s="116">
        <f t="shared" si="7"/>
        <v>0</v>
      </c>
      <c r="I33" s="65"/>
      <c r="J33" s="65"/>
      <c r="K33" s="65"/>
      <c r="L33" s="65"/>
      <c r="M33" s="69"/>
      <c r="N33" s="67"/>
      <c r="O33" s="71"/>
      <c r="P33" s="171"/>
      <c r="Q33" s="171"/>
      <c r="R33" s="171"/>
      <c r="S33" s="171"/>
      <c r="T33" s="69"/>
      <c r="U33" s="69"/>
      <c r="V33" s="72"/>
      <c r="W33" s="88">
        <v>1</v>
      </c>
      <c r="X33" s="88"/>
      <c r="Y33" s="88">
        <v>1</v>
      </c>
      <c r="Z33" s="171"/>
      <c r="AA33" s="69">
        <v>6</v>
      </c>
      <c r="AB33" s="172"/>
      <c r="AC33" s="71" t="s">
        <v>29</v>
      </c>
      <c r="AD33" s="171"/>
      <c r="AE33" s="171"/>
      <c r="AF33" s="171"/>
      <c r="AG33" s="171"/>
      <c r="AH33" s="172"/>
      <c r="AI33" s="172"/>
      <c r="AJ33" s="72"/>
      <c r="AK33" s="88"/>
      <c r="AL33" s="88"/>
      <c r="AM33" s="88"/>
      <c r="AN33" s="88"/>
      <c r="AO33" s="74"/>
      <c r="AP33" s="74"/>
      <c r="AQ33" s="68"/>
      <c r="AR33" s="88"/>
      <c r="AS33" s="88"/>
      <c r="AT33" s="88"/>
      <c r="AU33" s="88"/>
      <c r="AV33" s="74"/>
      <c r="AW33" s="74"/>
      <c r="AX33" s="70"/>
      <c r="AY33" s="169"/>
      <c r="AZ33" s="88"/>
      <c r="BA33" s="88"/>
      <c r="BB33" s="88"/>
      <c r="BC33" s="74"/>
      <c r="BD33" s="74"/>
      <c r="BE33" s="68"/>
    </row>
    <row r="34" spans="1:57" ht="12.75">
      <c r="A34" s="367">
        <f t="shared" si="8"/>
        <v>20</v>
      </c>
      <c r="B34" s="422" t="s">
        <v>51</v>
      </c>
      <c r="C34" s="62">
        <f t="shared" si="5"/>
        <v>0</v>
      </c>
      <c r="D34" s="113">
        <f t="shared" si="6"/>
        <v>30</v>
      </c>
      <c r="E34" s="114">
        <f t="shared" si="7"/>
        <v>15</v>
      </c>
      <c r="F34" s="115">
        <f t="shared" si="7"/>
        <v>0</v>
      </c>
      <c r="G34" s="115">
        <f t="shared" si="7"/>
        <v>15</v>
      </c>
      <c r="H34" s="116">
        <f t="shared" si="7"/>
        <v>0</v>
      </c>
      <c r="I34" s="65"/>
      <c r="J34" s="65"/>
      <c r="K34" s="65"/>
      <c r="L34" s="65"/>
      <c r="M34" s="69"/>
      <c r="N34" s="67"/>
      <c r="O34" s="71"/>
      <c r="P34" s="88"/>
      <c r="Q34" s="88"/>
      <c r="R34" s="88"/>
      <c r="S34" s="88"/>
      <c r="T34" s="67"/>
      <c r="U34" s="67"/>
      <c r="V34" s="70"/>
      <c r="W34" s="65">
        <v>1</v>
      </c>
      <c r="X34" s="65"/>
      <c r="Y34" s="65">
        <v>1</v>
      </c>
      <c r="Z34" s="65"/>
      <c r="AA34" s="69">
        <v>3</v>
      </c>
      <c r="AB34" s="74"/>
      <c r="AC34" s="68"/>
      <c r="AD34" s="65"/>
      <c r="AE34" s="65"/>
      <c r="AF34" s="65"/>
      <c r="AG34" s="65"/>
      <c r="AH34" s="74"/>
      <c r="AI34" s="74"/>
      <c r="AJ34" s="70"/>
      <c r="AK34" s="88"/>
      <c r="AL34" s="88"/>
      <c r="AM34" s="88"/>
      <c r="AN34" s="88"/>
      <c r="AO34" s="74"/>
      <c r="AP34" s="74"/>
      <c r="AQ34" s="68"/>
      <c r="AR34" s="88"/>
      <c r="AS34" s="88"/>
      <c r="AT34" s="88"/>
      <c r="AU34" s="88"/>
      <c r="AV34" s="74"/>
      <c r="AW34" s="74"/>
      <c r="AX34" s="70"/>
      <c r="AY34" s="169"/>
      <c r="AZ34" s="88"/>
      <c r="BA34" s="88"/>
      <c r="BB34" s="88"/>
      <c r="BC34" s="74"/>
      <c r="BD34" s="74"/>
      <c r="BE34" s="68"/>
    </row>
    <row r="35" spans="1:57" ht="12.75">
      <c r="A35" s="367">
        <f t="shared" si="8"/>
        <v>21</v>
      </c>
      <c r="B35" s="87" t="s">
        <v>52</v>
      </c>
      <c r="C35" s="62">
        <f t="shared" si="5"/>
        <v>1</v>
      </c>
      <c r="D35" s="113">
        <f t="shared" si="6"/>
        <v>45</v>
      </c>
      <c r="E35" s="114">
        <f t="shared" si="7"/>
        <v>15</v>
      </c>
      <c r="F35" s="115">
        <f t="shared" si="7"/>
        <v>0</v>
      </c>
      <c r="G35" s="115">
        <f t="shared" si="7"/>
        <v>30</v>
      </c>
      <c r="H35" s="116">
        <f t="shared" si="7"/>
        <v>0</v>
      </c>
      <c r="I35" s="65"/>
      <c r="J35" s="65"/>
      <c r="K35" s="65"/>
      <c r="L35" s="65"/>
      <c r="M35" s="69"/>
      <c r="N35" s="67"/>
      <c r="O35" s="71"/>
      <c r="P35" s="88"/>
      <c r="Q35" s="88"/>
      <c r="R35" s="88"/>
      <c r="S35" s="88"/>
      <c r="T35" s="67"/>
      <c r="U35" s="67"/>
      <c r="V35" s="70"/>
      <c r="W35" s="65">
        <v>1</v>
      </c>
      <c r="X35" s="170"/>
      <c r="Y35" s="65">
        <v>2</v>
      </c>
      <c r="Z35" s="65"/>
      <c r="AA35" s="69">
        <v>5</v>
      </c>
      <c r="AB35" s="74"/>
      <c r="AC35" s="71" t="s">
        <v>29</v>
      </c>
      <c r="AD35" s="65"/>
      <c r="AE35" s="65"/>
      <c r="AF35" s="65"/>
      <c r="AG35" s="65"/>
      <c r="AH35" s="74"/>
      <c r="AI35" s="74"/>
      <c r="AJ35" s="70"/>
      <c r="AK35" s="88"/>
      <c r="AL35" s="88"/>
      <c r="AM35" s="88"/>
      <c r="AN35" s="88"/>
      <c r="AO35" s="74"/>
      <c r="AP35" s="74"/>
      <c r="AQ35" s="68"/>
      <c r="AR35" s="88"/>
      <c r="AS35" s="88"/>
      <c r="AT35" s="88"/>
      <c r="AU35" s="88"/>
      <c r="AV35" s="74"/>
      <c r="AW35" s="74"/>
      <c r="AX35" s="70"/>
      <c r="AY35" s="169"/>
      <c r="AZ35" s="88"/>
      <c r="BA35" s="88"/>
      <c r="BB35" s="88"/>
      <c r="BC35" s="74"/>
      <c r="BD35" s="74"/>
      <c r="BE35" s="68"/>
    </row>
    <row r="36" spans="1:57" ht="12.75">
      <c r="A36" s="367">
        <f t="shared" si="8"/>
        <v>22</v>
      </c>
      <c r="B36" s="87" t="s">
        <v>53</v>
      </c>
      <c r="C36" s="62">
        <f t="shared" si="5"/>
        <v>0</v>
      </c>
      <c r="D36" s="113">
        <f t="shared" si="6"/>
        <v>30</v>
      </c>
      <c r="E36" s="114">
        <f t="shared" si="7"/>
        <v>15</v>
      </c>
      <c r="F36" s="115">
        <f t="shared" si="7"/>
        <v>0</v>
      </c>
      <c r="G36" s="115">
        <f t="shared" si="7"/>
        <v>15</v>
      </c>
      <c r="H36" s="116">
        <f t="shared" si="7"/>
        <v>0</v>
      </c>
      <c r="I36" s="65"/>
      <c r="J36" s="65"/>
      <c r="K36" s="65"/>
      <c r="L36" s="65"/>
      <c r="M36" s="67"/>
      <c r="N36" s="67"/>
      <c r="O36" s="71"/>
      <c r="P36" s="88"/>
      <c r="Q36" s="88"/>
      <c r="R36" s="88"/>
      <c r="S36" s="88"/>
      <c r="T36" s="67"/>
      <c r="U36" s="67"/>
      <c r="V36" s="70"/>
      <c r="W36" s="88">
        <v>1</v>
      </c>
      <c r="X36" s="171"/>
      <c r="Y36" s="88">
        <v>1</v>
      </c>
      <c r="Z36" s="171"/>
      <c r="AA36" s="69">
        <v>2</v>
      </c>
      <c r="AB36" s="172"/>
      <c r="AC36" s="68"/>
      <c r="AD36" s="65"/>
      <c r="AE36" s="65"/>
      <c r="AF36" s="65"/>
      <c r="AG36" s="65"/>
      <c r="AH36" s="74"/>
      <c r="AI36" s="74"/>
      <c r="AJ36" s="70"/>
      <c r="AK36" s="88"/>
      <c r="AL36" s="88"/>
      <c r="AM36" s="88"/>
      <c r="AN36" s="88"/>
      <c r="AO36" s="74"/>
      <c r="AP36" s="74"/>
      <c r="AQ36" s="68"/>
      <c r="AR36" s="88"/>
      <c r="AS36" s="88"/>
      <c r="AT36" s="88"/>
      <c r="AU36" s="88"/>
      <c r="AV36" s="74"/>
      <c r="AW36" s="74"/>
      <c r="AX36" s="70"/>
      <c r="AY36" s="169"/>
      <c r="AZ36" s="88"/>
      <c r="BA36" s="88"/>
      <c r="BB36" s="88"/>
      <c r="BC36" s="74"/>
      <c r="BD36" s="74"/>
      <c r="BE36" s="68"/>
    </row>
    <row r="37" spans="1:57" ht="12.75">
      <c r="A37" s="367">
        <f t="shared" si="8"/>
        <v>23</v>
      </c>
      <c r="B37" s="87" t="s">
        <v>54</v>
      </c>
      <c r="C37" s="62">
        <f t="shared" si="5"/>
        <v>1</v>
      </c>
      <c r="D37" s="113">
        <f t="shared" si="6"/>
        <v>30</v>
      </c>
      <c r="E37" s="114">
        <f t="shared" si="7"/>
        <v>15</v>
      </c>
      <c r="F37" s="115">
        <f t="shared" si="7"/>
        <v>0</v>
      </c>
      <c r="G37" s="115">
        <f t="shared" si="7"/>
        <v>15</v>
      </c>
      <c r="H37" s="116">
        <f t="shared" si="7"/>
        <v>0</v>
      </c>
      <c r="I37" s="173"/>
      <c r="J37" s="173"/>
      <c r="K37" s="173"/>
      <c r="L37" s="173"/>
      <c r="M37" s="81"/>
      <c r="N37" s="81"/>
      <c r="O37" s="174"/>
      <c r="P37" s="173"/>
      <c r="Q37" s="173"/>
      <c r="R37" s="173"/>
      <c r="S37" s="173"/>
      <c r="T37" s="81"/>
      <c r="U37" s="81"/>
      <c r="V37" s="175"/>
      <c r="W37" s="176">
        <v>1</v>
      </c>
      <c r="X37" s="176"/>
      <c r="Y37" s="176">
        <v>1</v>
      </c>
      <c r="Z37" s="177"/>
      <c r="AA37" s="85">
        <v>6</v>
      </c>
      <c r="AB37" s="178"/>
      <c r="AC37" s="179" t="s">
        <v>29</v>
      </c>
      <c r="AD37" s="173"/>
      <c r="AE37" s="180"/>
      <c r="AF37" s="173"/>
      <c r="AG37" s="173"/>
      <c r="AH37" s="181"/>
      <c r="AI37" s="181"/>
      <c r="AJ37" s="175"/>
      <c r="AK37" s="173"/>
      <c r="AL37" s="173"/>
      <c r="AM37" s="173"/>
      <c r="AN37" s="173"/>
      <c r="AO37" s="181"/>
      <c r="AP37" s="181"/>
      <c r="AQ37" s="174"/>
      <c r="AR37" s="77"/>
      <c r="AS37" s="77"/>
      <c r="AT37" s="77"/>
      <c r="AU37" s="77"/>
      <c r="AV37" s="84"/>
      <c r="AW37" s="84"/>
      <c r="AX37" s="83"/>
      <c r="AY37" s="182"/>
      <c r="AZ37" s="173"/>
      <c r="BA37" s="173"/>
      <c r="BB37" s="173"/>
      <c r="BC37" s="181"/>
      <c r="BD37" s="181"/>
      <c r="BE37" s="174"/>
    </row>
    <row r="38" spans="1:57" ht="12.75">
      <c r="A38" s="367">
        <f t="shared" si="8"/>
        <v>24</v>
      </c>
      <c r="B38" s="421" t="s">
        <v>55</v>
      </c>
      <c r="C38" s="62">
        <f t="shared" si="5"/>
        <v>1</v>
      </c>
      <c r="D38" s="113">
        <f t="shared" si="6"/>
        <v>30</v>
      </c>
      <c r="E38" s="114">
        <f t="shared" si="7"/>
        <v>15</v>
      </c>
      <c r="F38" s="115">
        <f t="shared" si="7"/>
        <v>0</v>
      </c>
      <c r="G38" s="115">
        <f t="shared" si="7"/>
        <v>15</v>
      </c>
      <c r="H38" s="116">
        <f t="shared" si="7"/>
        <v>0</v>
      </c>
      <c r="I38" s="65"/>
      <c r="J38" s="65"/>
      <c r="K38" s="65"/>
      <c r="L38" s="65"/>
      <c r="M38" s="69"/>
      <c r="N38" s="67"/>
      <c r="O38" s="71"/>
      <c r="P38" s="171"/>
      <c r="Q38" s="171"/>
      <c r="R38" s="171"/>
      <c r="S38" s="171"/>
      <c r="T38" s="69"/>
      <c r="U38" s="69"/>
      <c r="V38" s="72"/>
      <c r="W38" s="171"/>
      <c r="X38" s="171"/>
      <c r="Y38" s="171"/>
      <c r="Z38" s="171"/>
      <c r="AA38" s="172"/>
      <c r="AB38" s="172"/>
      <c r="AC38" s="71"/>
      <c r="AD38" s="88">
        <v>1</v>
      </c>
      <c r="AE38" s="88"/>
      <c r="AF38" s="88">
        <v>1</v>
      </c>
      <c r="AG38" s="88"/>
      <c r="AH38" s="69">
        <v>6</v>
      </c>
      <c r="AI38" s="172"/>
      <c r="AJ38" s="72" t="s">
        <v>29</v>
      </c>
      <c r="AK38" s="88"/>
      <c r="AL38" s="88"/>
      <c r="AM38" s="88"/>
      <c r="AN38" s="88"/>
      <c r="AO38" s="74"/>
      <c r="AP38" s="74"/>
      <c r="AQ38" s="68"/>
      <c r="AR38" s="88"/>
      <c r="AS38" s="88"/>
      <c r="AT38" s="88"/>
      <c r="AU38" s="88"/>
      <c r="AV38" s="74"/>
      <c r="AW38" s="74"/>
      <c r="AX38" s="70"/>
      <c r="AY38" s="169"/>
      <c r="AZ38" s="88"/>
      <c r="BA38" s="88"/>
      <c r="BB38" s="88"/>
      <c r="BC38" s="74"/>
      <c r="BD38" s="74"/>
      <c r="BE38" s="68"/>
    </row>
    <row r="39" spans="1:57" ht="12.75">
      <c r="A39" s="367">
        <f t="shared" si="8"/>
        <v>25</v>
      </c>
      <c r="B39" s="87" t="s">
        <v>56</v>
      </c>
      <c r="C39" s="62">
        <f t="shared" si="5"/>
        <v>1</v>
      </c>
      <c r="D39" s="113">
        <f t="shared" si="6"/>
        <v>30</v>
      </c>
      <c r="E39" s="114">
        <f t="shared" si="7"/>
        <v>15</v>
      </c>
      <c r="F39" s="115">
        <f t="shared" si="7"/>
        <v>0</v>
      </c>
      <c r="G39" s="115">
        <f t="shared" si="7"/>
        <v>15</v>
      </c>
      <c r="H39" s="116">
        <f t="shared" si="7"/>
        <v>0</v>
      </c>
      <c r="I39" s="79"/>
      <c r="J39" s="173"/>
      <c r="K39" s="173"/>
      <c r="L39" s="173"/>
      <c r="M39" s="85"/>
      <c r="N39" s="81"/>
      <c r="O39" s="179"/>
      <c r="P39" s="183"/>
      <c r="Q39" s="173"/>
      <c r="R39" s="173"/>
      <c r="S39" s="173"/>
      <c r="T39" s="81"/>
      <c r="U39" s="81"/>
      <c r="V39" s="175"/>
      <c r="W39" s="79"/>
      <c r="X39" s="79"/>
      <c r="Y39" s="79"/>
      <c r="Z39" s="173"/>
      <c r="AA39" s="181"/>
      <c r="AB39" s="181"/>
      <c r="AC39" s="179"/>
      <c r="AD39" s="176">
        <v>1</v>
      </c>
      <c r="AE39" s="173"/>
      <c r="AF39" s="173">
        <v>1</v>
      </c>
      <c r="AG39" s="173"/>
      <c r="AH39" s="85">
        <v>5</v>
      </c>
      <c r="AI39" s="181"/>
      <c r="AJ39" s="184" t="s">
        <v>29</v>
      </c>
      <c r="AK39" s="173"/>
      <c r="AL39" s="173"/>
      <c r="AM39" s="173"/>
      <c r="AN39" s="173"/>
      <c r="AO39" s="181"/>
      <c r="AP39" s="181"/>
      <c r="AQ39" s="174"/>
      <c r="AR39" s="77"/>
      <c r="AS39" s="77"/>
      <c r="AT39" s="77"/>
      <c r="AU39" s="77"/>
      <c r="AV39" s="84"/>
      <c r="AW39" s="84"/>
      <c r="AX39" s="83"/>
      <c r="AY39" s="182"/>
      <c r="AZ39" s="173"/>
      <c r="BA39" s="173"/>
      <c r="BB39" s="173"/>
      <c r="BC39" s="181"/>
      <c r="BD39" s="181"/>
      <c r="BE39" s="174"/>
    </row>
    <row r="40" spans="1:57" ht="12.75">
      <c r="A40" s="367">
        <f t="shared" si="8"/>
        <v>26</v>
      </c>
      <c r="B40" s="87" t="s">
        <v>57</v>
      </c>
      <c r="C40" s="62">
        <f t="shared" si="5"/>
        <v>0</v>
      </c>
      <c r="D40" s="113">
        <f t="shared" si="6"/>
        <v>15</v>
      </c>
      <c r="E40" s="114">
        <f t="shared" si="7"/>
        <v>0</v>
      </c>
      <c r="F40" s="115">
        <f t="shared" si="7"/>
        <v>0</v>
      </c>
      <c r="G40" s="115">
        <f t="shared" si="7"/>
        <v>15</v>
      </c>
      <c r="H40" s="116">
        <f t="shared" si="7"/>
        <v>0</v>
      </c>
      <c r="I40" s="173"/>
      <c r="J40" s="173"/>
      <c r="K40" s="173"/>
      <c r="L40" s="173"/>
      <c r="M40" s="81"/>
      <c r="N40" s="81"/>
      <c r="O40" s="174"/>
      <c r="P40" s="173"/>
      <c r="Q40" s="173"/>
      <c r="R40" s="173"/>
      <c r="S40" s="173"/>
      <c r="T40" s="81"/>
      <c r="U40" s="81"/>
      <c r="V40" s="175"/>
      <c r="W40" s="173"/>
      <c r="X40" s="173"/>
      <c r="Y40" s="173"/>
      <c r="Z40" s="173"/>
      <c r="AA40" s="181"/>
      <c r="AB40" s="181"/>
      <c r="AC40" s="174"/>
      <c r="AD40" s="185"/>
      <c r="AE40" s="185"/>
      <c r="AF40" s="185">
        <v>1</v>
      </c>
      <c r="AG40" s="173"/>
      <c r="AH40" s="85">
        <v>3</v>
      </c>
      <c r="AI40" s="181"/>
      <c r="AJ40" s="175"/>
      <c r="AK40" s="173"/>
      <c r="AL40" s="173"/>
      <c r="AM40" s="173"/>
      <c r="AN40" s="173"/>
      <c r="AO40" s="181"/>
      <c r="AP40" s="181"/>
      <c r="AQ40" s="174"/>
      <c r="AR40" s="77"/>
      <c r="AS40" s="77"/>
      <c r="AT40" s="77"/>
      <c r="AU40" s="77"/>
      <c r="AV40" s="84"/>
      <c r="AW40" s="84"/>
      <c r="AX40" s="83"/>
      <c r="AY40" s="182"/>
      <c r="AZ40" s="173"/>
      <c r="BA40" s="173"/>
      <c r="BB40" s="173"/>
      <c r="BC40" s="181"/>
      <c r="BD40" s="181"/>
      <c r="BE40" s="174"/>
    </row>
    <row r="41" spans="1:57" ht="12.75">
      <c r="A41" s="367">
        <f t="shared" si="8"/>
        <v>27</v>
      </c>
      <c r="B41" s="421" t="s">
        <v>114</v>
      </c>
      <c r="C41" s="62">
        <f t="shared" si="5"/>
        <v>0</v>
      </c>
      <c r="D41" s="113">
        <f t="shared" si="6"/>
        <v>30</v>
      </c>
      <c r="E41" s="114">
        <f t="shared" si="7"/>
        <v>15</v>
      </c>
      <c r="F41" s="115">
        <f t="shared" si="7"/>
        <v>0</v>
      </c>
      <c r="G41" s="115">
        <f t="shared" si="7"/>
        <v>15</v>
      </c>
      <c r="H41" s="116">
        <f t="shared" si="7"/>
        <v>0</v>
      </c>
      <c r="I41" s="173"/>
      <c r="J41" s="173"/>
      <c r="K41" s="173"/>
      <c r="L41" s="173"/>
      <c r="M41" s="81"/>
      <c r="N41" s="81"/>
      <c r="O41" s="174"/>
      <c r="P41" s="173"/>
      <c r="Q41" s="173"/>
      <c r="R41" s="173"/>
      <c r="S41" s="173"/>
      <c r="T41" s="81"/>
      <c r="U41" s="81"/>
      <c r="V41" s="175"/>
      <c r="W41" s="173"/>
      <c r="X41" s="173"/>
      <c r="Y41" s="173"/>
      <c r="Z41" s="173"/>
      <c r="AA41" s="181"/>
      <c r="AB41" s="181"/>
      <c r="AC41" s="174"/>
      <c r="AD41" s="173">
        <v>1</v>
      </c>
      <c r="AE41" s="173"/>
      <c r="AF41" s="79">
        <v>1</v>
      </c>
      <c r="AG41" s="173"/>
      <c r="AH41" s="85">
        <v>3</v>
      </c>
      <c r="AI41" s="181"/>
      <c r="AJ41" s="175"/>
      <c r="AK41" s="173"/>
      <c r="AL41" s="173"/>
      <c r="AM41" s="173"/>
      <c r="AN41" s="173"/>
      <c r="AO41" s="181"/>
      <c r="AP41" s="181"/>
      <c r="AQ41" s="174"/>
      <c r="AR41" s="79"/>
      <c r="AS41" s="79"/>
      <c r="AT41" s="79"/>
      <c r="AU41" s="79"/>
      <c r="AV41" s="84"/>
      <c r="AW41" s="84"/>
      <c r="AX41" s="83"/>
      <c r="AY41" s="182"/>
      <c r="AZ41" s="173"/>
      <c r="BA41" s="173"/>
      <c r="BB41" s="173"/>
      <c r="BC41" s="181"/>
      <c r="BD41" s="181"/>
      <c r="BE41" s="174"/>
    </row>
    <row r="42" spans="1:57" ht="12.75">
      <c r="A42" s="367">
        <f t="shared" si="8"/>
        <v>28</v>
      </c>
      <c r="B42" s="87" t="s">
        <v>58</v>
      </c>
      <c r="C42" s="62">
        <f t="shared" si="5"/>
        <v>1</v>
      </c>
      <c r="D42" s="113">
        <f t="shared" si="6"/>
        <v>30</v>
      </c>
      <c r="E42" s="114">
        <f t="shared" si="7"/>
        <v>15</v>
      </c>
      <c r="F42" s="115">
        <f t="shared" si="7"/>
        <v>0</v>
      </c>
      <c r="G42" s="115">
        <f t="shared" si="7"/>
        <v>15</v>
      </c>
      <c r="H42" s="116">
        <f t="shared" si="7"/>
        <v>0</v>
      </c>
      <c r="I42" s="186"/>
      <c r="J42" s="186"/>
      <c r="K42" s="186"/>
      <c r="L42" s="186"/>
      <c r="M42" s="187"/>
      <c r="N42" s="187"/>
      <c r="O42" s="188"/>
      <c r="P42" s="186"/>
      <c r="Q42" s="186"/>
      <c r="R42" s="186"/>
      <c r="S42" s="186"/>
      <c r="T42" s="187"/>
      <c r="U42" s="187"/>
      <c r="V42" s="189"/>
      <c r="W42" s="186"/>
      <c r="X42" s="186"/>
      <c r="Y42" s="186"/>
      <c r="Z42" s="186"/>
      <c r="AA42" s="190"/>
      <c r="AB42" s="190"/>
      <c r="AC42" s="188"/>
      <c r="AD42" s="186">
        <v>1</v>
      </c>
      <c r="AE42" s="186"/>
      <c r="AF42" s="191">
        <v>1</v>
      </c>
      <c r="AG42" s="186"/>
      <c r="AH42" s="192">
        <v>5</v>
      </c>
      <c r="AI42" s="190"/>
      <c r="AJ42" s="193" t="s">
        <v>29</v>
      </c>
      <c r="AK42" s="186"/>
      <c r="AL42" s="186"/>
      <c r="AM42" s="186"/>
      <c r="AN42" s="186"/>
      <c r="AO42" s="190"/>
      <c r="AP42" s="190"/>
      <c r="AQ42" s="188"/>
      <c r="AR42" s="91"/>
      <c r="AS42" s="91"/>
      <c r="AT42" s="91"/>
      <c r="AU42" s="91"/>
      <c r="AV42" s="92"/>
      <c r="AW42" s="92"/>
      <c r="AX42" s="194"/>
      <c r="AY42" s="195"/>
      <c r="AZ42" s="186"/>
      <c r="BA42" s="186"/>
      <c r="BB42" s="186"/>
      <c r="BC42" s="190"/>
      <c r="BD42" s="190"/>
      <c r="BE42" s="188"/>
    </row>
    <row r="43" spans="1:57" ht="22.5">
      <c r="A43" s="367">
        <f t="shared" si="8"/>
        <v>29</v>
      </c>
      <c r="B43" s="87" t="s">
        <v>59</v>
      </c>
      <c r="C43" s="62">
        <f t="shared" si="5"/>
        <v>0</v>
      </c>
      <c r="D43" s="63">
        <f t="shared" si="6"/>
        <v>15</v>
      </c>
      <c r="E43" s="64">
        <f t="shared" si="7"/>
        <v>15</v>
      </c>
      <c r="F43" s="65">
        <f t="shared" si="7"/>
        <v>0</v>
      </c>
      <c r="G43" s="65">
        <f t="shared" si="7"/>
        <v>0</v>
      </c>
      <c r="H43" s="66">
        <f t="shared" si="7"/>
        <v>0</v>
      </c>
      <c r="I43" s="186"/>
      <c r="J43" s="186"/>
      <c r="K43" s="186"/>
      <c r="L43" s="186"/>
      <c r="M43" s="187"/>
      <c r="N43" s="187"/>
      <c r="O43" s="188"/>
      <c r="P43" s="186"/>
      <c r="Q43" s="186"/>
      <c r="R43" s="186"/>
      <c r="S43" s="186"/>
      <c r="T43" s="187"/>
      <c r="U43" s="187"/>
      <c r="V43" s="189"/>
      <c r="W43" s="186"/>
      <c r="X43" s="186"/>
      <c r="Y43" s="186"/>
      <c r="Z43" s="186"/>
      <c r="AA43" s="190"/>
      <c r="AB43" s="190"/>
      <c r="AC43" s="188"/>
      <c r="AD43" s="196"/>
      <c r="AE43" s="197"/>
      <c r="AF43" s="191"/>
      <c r="AG43" s="186"/>
      <c r="AH43" s="192"/>
      <c r="AI43" s="190"/>
      <c r="AJ43" s="189"/>
      <c r="AK43" s="186"/>
      <c r="AL43" s="186"/>
      <c r="AM43" s="186"/>
      <c r="AN43" s="186"/>
      <c r="AO43" s="190"/>
      <c r="AP43" s="190"/>
      <c r="AQ43" s="188"/>
      <c r="AR43" s="91">
        <v>1</v>
      </c>
      <c r="AS43" s="91"/>
      <c r="AT43" s="91"/>
      <c r="AU43" s="91"/>
      <c r="AV43" s="192">
        <v>3</v>
      </c>
      <c r="AW43" s="92"/>
      <c r="AX43" s="194"/>
      <c r="AY43" s="195"/>
      <c r="AZ43" s="186"/>
      <c r="BA43" s="186"/>
      <c r="BB43" s="186"/>
      <c r="BC43" s="190"/>
      <c r="BD43" s="190"/>
      <c r="BE43" s="188"/>
    </row>
    <row r="44" spans="1:57" ht="12.75">
      <c r="A44" s="367">
        <f t="shared" si="8"/>
        <v>30</v>
      </c>
      <c r="B44" s="87" t="s">
        <v>60</v>
      </c>
      <c r="C44" s="62">
        <f t="shared" si="5"/>
        <v>1</v>
      </c>
      <c r="D44" s="113">
        <f t="shared" si="6"/>
        <v>30</v>
      </c>
      <c r="E44" s="114">
        <f t="shared" si="7"/>
        <v>15</v>
      </c>
      <c r="F44" s="115">
        <f t="shared" si="7"/>
        <v>0</v>
      </c>
      <c r="G44" s="115">
        <f t="shared" si="7"/>
        <v>15</v>
      </c>
      <c r="H44" s="116">
        <f t="shared" si="7"/>
        <v>0</v>
      </c>
      <c r="I44" s="173"/>
      <c r="J44" s="173"/>
      <c r="K44" s="173"/>
      <c r="L44" s="173"/>
      <c r="M44" s="81"/>
      <c r="N44" s="81"/>
      <c r="O44" s="174"/>
      <c r="P44" s="173"/>
      <c r="Q44" s="173"/>
      <c r="R44" s="173"/>
      <c r="S44" s="173"/>
      <c r="T44" s="81"/>
      <c r="U44" s="81"/>
      <c r="V44" s="175"/>
      <c r="W44" s="173"/>
      <c r="X44" s="173"/>
      <c r="Y44" s="173"/>
      <c r="Z44" s="173"/>
      <c r="AA44" s="181"/>
      <c r="AB44" s="181"/>
      <c r="AC44" s="174"/>
      <c r="AD44" s="176">
        <v>1</v>
      </c>
      <c r="AE44" s="176"/>
      <c r="AF44" s="176">
        <v>1</v>
      </c>
      <c r="AG44" s="176"/>
      <c r="AH44" s="85">
        <v>4</v>
      </c>
      <c r="AI44" s="84"/>
      <c r="AJ44" s="184" t="s">
        <v>29</v>
      </c>
      <c r="AK44" s="173"/>
      <c r="AL44" s="173"/>
      <c r="AM44" s="173"/>
      <c r="AN44" s="173"/>
      <c r="AO44" s="192"/>
      <c r="AP44" s="181"/>
      <c r="AQ44" s="179"/>
      <c r="AR44" s="77"/>
      <c r="AS44" s="77"/>
      <c r="AT44" s="77"/>
      <c r="AU44" s="77"/>
      <c r="AV44" s="84"/>
      <c r="AW44" s="84"/>
      <c r="AX44" s="83"/>
      <c r="AY44" s="182"/>
      <c r="AZ44" s="173"/>
      <c r="BA44" s="173"/>
      <c r="BB44" s="173"/>
      <c r="BC44" s="181"/>
      <c r="BD44" s="181"/>
      <c r="BE44" s="174"/>
    </row>
    <row r="45" spans="1:57" ht="12.75">
      <c r="A45" s="367">
        <f t="shared" si="8"/>
        <v>31</v>
      </c>
      <c r="B45" s="423" t="s">
        <v>112</v>
      </c>
      <c r="C45" s="62">
        <f>COUNTA(O45,V45,AC45,AJ45,AQ45,AX45,BE45,BL45)</f>
        <v>0</v>
      </c>
      <c r="D45" s="382">
        <f t="shared" si="6"/>
        <v>30</v>
      </c>
      <c r="E45" s="383">
        <f t="shared" si="7"/>
        <v>15</v>
      </c>
      <c r="F45" s="384">
        <f t="shared" si="7"/>
        <v>0</v>
      </c>
      <c r="G45" s="384">
        <f t="shared" si="7"/>
        <v>15</v>
      </c>
      <c r="H45" s="385">
        <f t="shared" si="7"/>
        <v>0</v>
      </c>
      <c r="I45" s="386"/>
      <c r="J45" s="387"/>
      <c r="K45" s="387"/>
      <c r="L45" s="387"/>
      <c r="M45" s="388"/>
      <c r="N45" s="388"/>
      <c r="O45" s="389"/>
      <c r="P45" s="387"/>
      <c r="Q45" s="387"/>
      <c r="R45" s="387"/>
      <c r="S45" s="387"/>
      <c r="T45" s="388"/>
      <c r="U45" s="388"/>
      <c r="V45" s="390"/>
      <c r="W45" s="387"/>
      <c r="X45" s="391"/>
      <c r="Y45" s="387"/>
      <c r="Z45" s="387"/>
      <c r="AA45" s="388"/>
      <c r="AB45" s="392"/>
      <c r="AC45" s="389"/>
      <c r="AD45" s="399">
        <v>1</v>
      </c>
      <c r="AE45" s="399"/>
      <c r="AF45" s="399">
        <v>1</v>
      </c>
      <c r="AG45" s="399"/>
      <c r="AH45" s="400">
        <v>3</v>
      </c>
      <c r="AI45" s="393"/>
      <c r="AJ45" s="394"/>
      <c r="AK45" s="395"/>
      <c r="AL45" s="395"/>
      <c r="AM45" s="395"/>
      <c r="AN45" s="395"/>
      <c r="AO45" s="392"/>
      <c r="AP45" s="392"/>
      <c r="AQ45" s="389"/>
      <c r="AR45" s="387"/>
      <c r="AS45" s="387"/>
      <c r="AT45" s="387"/>
      <c r="AU45" s="387"/>
      <c r="AV45" s="392"/>
      <c r="AW45" s="392"/>
      <c r="AX45" s="390"/>
      <c r="AY45" s="396"/>
      <c r="AZ45" s="387"/>
      <c r="BA45" s="387"/>
      <c r="BB45" s="387"/>
      <c r="BC45" s="392"/>
      <c r="BD45" s="392"/>
      <c r="BE45" s="389"/>
    </row>
    <row r="46" spans="1:57" ht="12.75">
      <c r="A46" s="367">
        <f t="shared" si="8"/>
        <v>32</v>
      </c>
      <c r="B46" s="198" t="s">
        <v>61</v>
      </c>
      <c r="C46" s="62">
        <f t="shared" si="5"/>
        <v>0</v>
      </c>
      <c r="D46" s="63">
        <f t="shared" si="6"/>
        <v>30</v>
      </c>
      <c r="E46" s="64">
        <f t="shared" si="7"/>
        <v>15</v>
      </c>
      <c r="F46" s="65">
        <f t="shared" si="7"/>
        <v>0</v>
      </c>
      <c r="G46" s="65">
        <f t="shared" si="7"/>
        <v>0</v>
      </c>
      <c r="H46" s="66">
        <f t="shared" si="7"/>
        <v>15</v>
      </c>
      <c r="I46" s="186"/>
      <c r="J46" s="186"/>
      <c r="K46" s="186"/>
      <c r="L46" s="186"/>
      <c r="M46" s="187"/>
      <c r="N46" s="187"/>
      <c r="O46" s="188"/>
      <c r="P46" s="186"/>
      <c r="Q46" s="186"/>
      <c r="R46" s="186"/>
      <c r="S46" s="186"/>
      <c r="T46" s="187"/>
      <c r="U46" s="187"/>
      <c r="V46" s="189"/>
      <c r="W46" s="186"/>
      <c r="X46" s="186"/>
      <c r="Y46" s="186"/>
      <c r="Z46" s="186"/>
      <c r="AA46" s="190"/>
      <c r="AB46" s="190"/>
      <c r="AC46" s="188"/>
      <c r="AD46" s="199"/>
      <c r="AE46" s="200"/>
      <c r="AF46" s="191"/>
      <c r="AG46" s="186"/>
      <c r="AH46" s="190"/>
      <c r="AI46" s="190"/>
      <c r="AJ46" s="189"/>
      <c r="AK46" s="186">
        <v>1</v>
      </c>
      <c r="AL46" s="186"/>
      <c r="AM46" s="186"/>
      <c r="AN46" s="186">
        <v>1</v>
      </c>
      <c r="AO46" s="192">
        <v>2</v>
      </c>
      <c r="AP46" s="190"/>
      <c r="AQ46" s="188"/>
      <c r="AR46" s="91"/>
      <c r="AS46" s="91"/>
      <c r="AT46" s="91"/>
      <c r="AU46" s="91"/>
      <c r="AV46" s="92"/>
      <c r="AW46" s="92"/>
      <c r="AX46" s="194"/>
      <c r="AY46" s="195"/>
      <c r="AZ46" s="186"/>
      <c r="BA46" s="186"/>
      <c r="BB46" s="186"/>
      <c r="BC46" s="190"/>
      <c r="BD46" s="190"/>
      <c r="BE46" s="188"/>
    </row>
    <row r="47" spans="1:57" ht="12.75">
      <c r="A47" s="367">
        <f t="shared" si="8"/>
        <v>33</v>
      </c>
      <c r="B47" s="198" t="s">
        <v>62</v>
      </c>
      <c r="C47" s="62">
        <f t="shared" si="5"/>
        <v>1</v>
      </c>
      <c r="D47" s="63">
        <f t="shared" si="6"/>
        <v>30</v>
      </c>
      <c r="E47" s="64">
        <f t="shared" si="7"/>
        <v>15</v>
      </c>
      <c r="F47" s="65">
        <f t="shared" si="7"/>
        <v>0</v>
      </c>
      <c r="G47" s="65">
        <f t="shared" si="7"/>
        <v>15</v>
      </c>
      <c r="H47" s="66">
        <f t="shared" si="7"/>
        <v>0</v>
      </c>
      <c r="I47" s="186"/>
      <c r="J47" s="186"/>
      <c r="K47" s="186"/>
      <c r="L47" s="186"/>
      <c r="M47" s="187"/>
      <c r="N47" s="187"/>
      <c r="O47" s="188"/>
      <c r="P47" s="186"/>
      <c r="Q47" s="186"/>
      <c r="R47" s="186"/>
      <c r="S47" s="186"/>
      <c r="T47" s="187"/>
      <c r="U47" s="187"/>
      <c r="V47" s="189"/>
      <c r="W47" s="186"/>
      <c r="X47" s="186"/>
      <c r="Y47" s="186"/>
      <c r="Z47" s="186"/>
      <c r="AA47" s="190"/>
      <c r="AB47" s="190"/>
      <c r="AC47" s="188"/>
      <c r="AD47" s="199"/>
      <c r="AE47" s="200"/>
      <c r="AF47" s="191"/>
      <c r="AG47" s="186"/>
      <c r="AH47" s="190"/>
      <c r="AI47" s="190"/>
      <c r="AJ47" s="189"/>
      <c r="AK47" s="186">
        <v>1</v>
      </c>
      <c r="AL47" s="186"/>
      <c r="AM47" s="186">
        <v>1</v>
      </c>
      <c r="AN47" s="186"/>
      <c r="AO47" s="192">
        <v>5</v>
      </c>
      <c r="AP47" s="190"/>
      <c r="AQ47" s="201" t="s">
        <v>29</v>
      </c>
      <c r="AR47" s="91"/>
      <c r="AS47" s="91"/>
      <c r="AT47" s="91"/>
      <c r="AU47" s="91"/>
      <c r="AV47" s="92"/>
      <c r="AW47" s="92"/>
      <c r="AX47" s="194"/>
      <c r="AY47" s="195"/>
      <c r="AZ47" s="186"/>
      <c r="BA47" s="186"/>
      <c r="BB47" s="186"/>
      <c r="BC47" s="190"/>
      <c r="BD47" s="190"/>
      <c r="BE47" s="188"/>
    </row>
    <row r="48" spans="1:57" ht="12.75">
      <c r="A48" s="367">
        <f t="shared" si="8"/>
        <v>34</v>
      </c>
      <c r="B48" s="87" t="s">
        <v>63</v>
      </c>
      <c r="C48" s="62">
        <f t="shared" si="5"/>
        <v>0</v>
      </c>
      <c r="D48" s="63">
        <f t="shared" si="6"/>
        <v>30</v>
      </c>
      <c r="E48" s="64">
        <f t="shared" si="7"/>
        <v>15</v>
      </c>
      <c r="F48" s="65">
        <f t="shared" si="7"/>
        <v>0</v>
      </c>
      <c r="G48" s="65">
        <f t="shared" si="7"/>
        <v>15</v>
      </c>
      <c r="H48" s="66">
        <f t="shared" si="7"/>
        <v>0</v>
      </c>
      <c r="I48" s="173"/>
      <c r="J48" s="173"/>
      <c r="K48" s="173"/>
      <c r="L48" s="173"/>
      <c r="M48" s="81"/>
      <c r="N48" s="81"/>
      <c r="O48" s="174"/>
      <c r="P48" s="173"/>
      <c r="Q48" s="173"/>
      <c r="R48" s="173"/>
      <c r="S48" s="173"/>
      <c r="T48" s="81"/>
      <c r="U48" s="81"/>
      <c r="V48" s="175"/>
      <c r="W48" s="173"/>
      <c r="X48" s="173"/>
      <c r="Y48" s="173"/>
      <c r="Z48" s="173"/>
      <c r="AA48" s="181"/>
      <c r="AB48" s="181"/>
      <c r="AC48" s="174"/>
      <c r="AD48" s="196"/>
      <c r="AE48" s="197"/>
      <c r="AF48" s="173"/>
      <c r="AG48" s="173"/>
      <c r="AH48" s="181"/>
      <c r="AI48" s="181"/>
      <c r="AJ48" s="175"/>
      <c r="AK48" s="173">
        <v>1</v>
      </c>
      <c r="AL48" s="173"/>
      <c r="AM48" s="173">
        <v>1</v>
      </c>
      <c r="AN48" s="173"/>
      <c r="AO48" s="85">
        <v>3</v>
      </c>
      <c r="AP48" s="181"/>
      <c r="AQ48" s="174"/>
      <c r="AR48" s="79"/>
      <c r="AS48" s="79"/>
      <c r="AT48" s="79"/>
      <c r="AU48" s="79"/>
      <c r="AV48" s="84"/>
      <c r="AW48" s="84"/>
      <c r="AX48" s="83"/>
      <c r="AY48" s="182"/>
      <c r="AZ48" s="173"/>
      <c r="BA48" s="173"/>
      <c r="BB48" s="173"/>
      <c r="BC48" s="181"/>
      <c r="BD48" s="181"/>
      <c r="BE48" s="174"/>
    </row>
    <row r="49" spans="1:57" ht="12.75">
      <c r="A49" s="367">
        <f t="shared" si="8"/>
        <v>35</v>
      </c>
      <c r="B49" s="87" t="s">
        <v>64</v>
      </c>
      <c r="C49" s="62">
        <f t="shared" si="5"/>
        <v>0</v>
      </c>
      <c r="D49" s="63">
        <f t="shared" si="6"/>
        <v>30</v>
      </c>
      <c r="E49" s="64">
        <f t="shared" si="7"/>
        <v>15</v>
      </c>
      <c r="F49" s="65">
        <f t="shared" si="7"/>
        <v>0</v>
      </c>
      <c r="G49" s="65">
        <f t="shared" si="7"/>
        <v>15</v>
      </c>
      <c r="H49" s="66">
        <f t="shared" si="7"/>
        <v>0</v>
      </c>
      <c r="I49" s="65"/>
      <c r="J49" s="65"/>
      <c r="K49" s="65"/>
      <c r="L49" s="65"/>
      <c r="M49" s="67"/>
      <c r="N49" s="67"/>
      <c r="O49" s="68"/>
      <c r="P49" s="88"/>
      <c r="Q49" s="88"/>
      <c r="R49" s="88"/>
      <c r="S49" s="88"/>
      <c r="T49" s="67"/>
      <c r="U49" s="67"/>
      <c r="V49" s="70"/>
      <c r="W49" s="65"/>
      <c r="X49" s="65"/>
      <c r="Y49" s="65"/>
      <c r="Z49" s="65"/>
      <c r="AA49" s="74"/>
      <c r="AB49" s="74"/>
      <c r="AC49" s="68"/>
      <c r="AD49" s="89"/>
      <c r="AE49" s="89"/>
      <c r="AF49" s="65"/>
      <c r="AG49" s="65"/>
      <c r="AH49" s="74"/>
      <c r="AI49" s="74"/>
      <c r="AJ49" s="70"/>
      <c r="AK49" s="88">
        <v>1</v>
      </c>
      <c r="AL49" s="88"/>
      <c r="AM49" s="65">
        <v>1</v>
      </c>
      <c r="AN49" s="65"/>
      <c r="AO49" s="69">
        <v>3</v>
      </c>
      <c r="AP49" s="74"/>
      <c r="AQ49" s="68"/>
      <c r="AR49" s="88"/>
      <c r="AS49" s="88"/>
      <c r="AT49" s="88"/>
      <c r="AU49" s="88"/>
      <c r="AV49" s="69"/>
      <c r="AW49" s="74"/>
      <c r="AX49" s="70"/>
      <c r="AY49" s="90"/>
      <c r="AZ49" s="91"/>
      <c r="BA49" s="91"/>
      <c r="BB49" s="91"/>
      <c r="BC49" s="92"/>
      <c r="BD49" s="92"/>
      <c r="BE49" s="93"/>
    </row>
    <row r="50" spans="1:57" ht="12.75">
      <c r="A50" s="367">
        <f t="shared" si="8"/>
        <v>36</v>
      </c>
      <c r="B50" s="87" t="s">
        <v>65</v>
      </c>
      <c r="C50" s="62">
        <f t="shared" si="5"/>
        <v>1</v>
      </c>
      <c r="D50" s="113">
        <f t="shared" si="6"/>
        <v>30</v>
      </c>
      <c r="E50" s="114">
        <f t="shared" si="7"/>
        <v>15</v>
      </c>
      <c r="F50" s="115">
        <f t="shared" si="7"/>
        <v>0</v>
      </c>
      <c r="G50" s="115">
        <f t="shared" si="7"/>
        <v>15</v>
      </c>
      <c r="H50" s="116">
        <f t="shared" si="7"/>
        <v>0</v>
      </c>
      <c r="I50" s="65"/>
      <c r="J50" s="65"/>
      <c r="K50" s="65"/>
      <c r="L50" s="65"/>
      <c r="M50" s="67"/>
      <c r="N50" s="67"/>
      <c r="O50" s="71"/>
      <c r="P50" s="88"/>
      <c r="Q50" s="88"/>
      <c r="R50" s="88"/>
      <c r="S50" s="88"/>
      <c r="T50" s="67"/>
      <c r="U50" s="67"/>
      <c r="V50" s="70"/>
      <c r="W50" s="171"/>
      <c r="X50" s="171"/>
      <c r="Y50" s="171"/>
      <c r="Z50" s="171"/>
      <c r="AA50" s="172"/>
      <c r="AB50" s="172"/>
      <c r="AC50" s="68"/>
      <c r="AD50" s="65"/>
      <c r="AE50" s="65"/>
      <c r="AF50" s="65"/>
      <c r="AG50" s="65"/>
      <c r="AH50" s="69"/>
      <c r="AI50" s="74"/>
      <c r="AJ50" s="70"/>
      <c r="AK50" s="88"/>
      <c r="AL50" s="88"/>
      <c r="AM50" s="88"/>
      <c r="AN50" s="88"/>
      <c r="AO50" s="192"/>
      <c r="AP50" s="74"/>
      <c r="AQ50" s="68"/>
      <c r="AR50" s="88">
        <v>1</v>
      </c>
      <c r="AS50" s="88"/>
      <c r="AT50" s="88">
        <v>1</v>
      </c>
      <c r="AU50" s="88"/>
      <c r="AV50" s="192">
        <v>5</v>
      </c>
      <c r="AW50" s="74"/>
      <c r="AX50" s="70" t="s">
        <v>29</v>
      </c>
      <c r="AY50" s="169"/>
      <c r="AZ50" s="88"/>
      <c r="BA50" s="88"/>
      <c r="BB50" s="88"/>
      <c r="BC50" s="74"/>
      <c r="BD50" s="74"/>
      <c r="BE50" s="68"/>
    </row>
    <row r="51" spans="1:57" ht="12.75">
      <c r="A51" s="367">
        <f t="shared" si="8"/>
        <v>37</v>
      </c>
      <c r="B51" s="421" t="s">
        <v>66</v>
      </c>
      <c r="C51" s="62">
        <f t="shared" si="5"/>
        <v>0</v>
      </c>
      <c r="D51" s="63">
        <f t="shared" si="6"/>
        <v>15</v>
      </c>
      <c r="E51" s="64">
        <f t="shared" si="7"/>
        <v>0</v>
      </c>
      <c r="F51" s="65">
        <f t="shared" si="7"/>
        <v>0</v>
      </c>
      <c r="G51" s="65">
        <f t="shared" si="7"/>
        <v>0</v>
      </c>
      <c r="H51" s="66">
        <f t="shared" si="7"/>
        <v>15</v>
      </c>
      <c r="I51" s="173"/>
      <c r="J51" s="173"/>
      <c r="K51" s="173"/>
      <c r="L51" s="173"/>
      <c r="M51" s="81"/>
      <c r="N51" s="81"/>
      <c r="O51" s="174"/>
      <c r="P51" s="173"/>
      <c r="Q51" s="173"/>
      <c r="R51" s="173"/>
      <c r="S51" s="173"/>
      <c r="T51" s="81"/>
      <c r="U51" s="81"/>
      <c r="V51" s="175"/>
      <c r="W51" s="173"/>
      <c r="X51" s="173"/>
      <c r="Y51" s="173"/>
      <c r="Z51" s="173"/>
      <c r="AA51" s="181"/>
      <c r="AB51" s="181"/>
      <c r="AC51" s="174"/>
      <c r="AD51" s="196"/>
      <c r="AE51" s="197"/>
      <c r="AF51" s="173"/>
      <c r="AG51" s="173"/>
      <c r="AH51" s="181"/>
      <c r="AI51" s="181"/>
      <c r="AJ51" s="175"/>
      <c r="AK51" s="173"/>
      <c r="AL51" s="173"/>
      <c r="AM51" s="173"/>
      <c r="AN51" s="173"/>
      <c r="AO51" s="85"/>
      <c r="AP51" s="181"/>
      <c r="AQ51" s="174"/>
      <c r="AR51" s="79"/>
      <c r="AS51" s="79"/>
      <c r="AT51" s="79"/>
      <c r="AU51" s="397">
        <v>1</v>
      </c>
      <c r="AV51" s="192">
        <v>4</v>
      </c>
      <c r="AW51" s="84"/>
      <c r="AX51" s="83"/>
      <c r="AY51" s="182"/>
      <c r="AZ51" s="173"/>
      <c r="BA51" s="173"/>
      <c r="BB51" s="173"/>
      <c r="BC51" s="181"/>
      <c r="BD51" s="181"/>
      <c r="BE51" s="174"/>
    </row>
    <row r="52" spans="1:57" ht="12.75">
      <c r="A52" s="367">
        <f t="shared" si="8"/>
        <v>38</v>
      </c>
      <c r="B52" s="87" t="s">
        <v>67</v>
      </c>
      <c r="C52" s="62">
        <f t="shared" si="5"/>
        <v>0</v>
      </c>
      <c r="D52" s="63">
        <f t="shared" si="6"/>
        <v>30</v>
      </c>
      <c r="E52" s="64">
        <f t="shared" si="7"/>
        <v>15</v>
      </c>
      <c r="F52" s="65">
        <f t="shared" si="7"/>
        <v>0</v>
      </c>
      <c r="G52" s="65">
        <f t="shared" si="7"/>
        <v>15</v>
      </c>
      <c r="H52" s="66">
        <f t="shared" si="7"/>
        <v>0</v>
      </c>
      <c r="I52" s="173"/>
      <c r="J52" s="173"/>
      <c r="K52" s="173"/>
      <c r="L52" s="173"/>
      <c r="M52" s="81"/>
      <c r="N52" s="81"/>
      <c r="O52" s="174"/>
      <c r="P52" s="173"/>
      <c r="Q52" s="173"/>
      <c r="R52" s="173"/>
      <c r="S52" s="173"/>
      <c r="T52" s="81"/>
      <c r="U52" s="81"/>
      <c r="V52" s="175"/>
      <c r="W52" s="173"/>
      <c r="X52" s="173"/>
      <c r="Y52" s="173"/>
      <c r="Z52" s="173"/>
      <c r="AA52" s="181"/>
      <c r="AB52" s="181"/>
      <c r="AC52" s="174"/>
      <c r="AD52" s="196"/>
      <c r="AE52" s="197"/>
      <c r="AF52" s="173"/>
      <c r="AG52" s="173"/>
      <c r="AH52" s="181"/>
      <c r="AI52" s="181"/>
      <c r="AJ52" s="175"/>
      <c r="AK52" s="173"/>
      <c r="AL52" s="173"/>
      <c r="AM52" s="173"/>
      <c r="AN52" s="173"/>
      <c r="AO52" s="85"/>
      <c r="AP52" s="181"/>
      <c r="AQ52" s="174"/>
      <c r="AR52" s="79">
        <v>1</v>
      </c>
      <c r="AS52" s="79"/>
      <c r="AT52" s="79">
        <v>1</v>
      </c>
      <c r="AU52" s="79"/>
      <c r="AV52" s="192">
        <v>3</v>
      </c>
      <c r="AW52" s="84"/>
      <c r="AX52" s="83"/>
      <c r="AY52" s="182"/>
      <c r="AZ52" s="173"/>
      <c r="BA52" s="173"/>
      <c r="BB52" s="173"/>
      <c r="BC52" s="202"/>
      <c r="BD52" s="181"/>
      <c r="BE52" s="174"/>
    </row>
    <row r="53" spans="1:57" ht="12.75">
      <c r="A53" s="367">
        <f t="shared" si="8"/>
        <v>39</v>
      </c>
      <c r="B53" s="421" t="s">
        <v>68</v>
      </c>
      <c r="C53" s="62">
        <f t="shared" si="5"/>
        <v>0</v>
      </c>
      <c r="D53" s="63">
        <f t="shared" si="6"/>
        <v>15</v>
      </c>
      <c r="E53" s="64">
        <f t="shared" si="7"/>
        <v>0</v>
      </c>
      <c r="F53" s="65">
        <f t="shared" si="7"/>
        <v>0</v>
      </c>
      <c r="G53" s="65">
        <f t="shared" si="7"/>
        <v>0</v>
      </c>
      <c r="H53" s="66">
        <f t="shared" si="7"/>
        <v>15</v>
      </c>
      <c r="I53" s="173"/>
      <c r="J53" s="173"/>
      <c r="K53" s="173"/>
      <c r="L53" s="173"/>
      <c r="M53" s="81"/>
      <c r="N53" s="81"/>
      <c r="O53" s="174"/>
      <c r="P53" s="173"/>
      <c r="Q53" s="173"/>
      <c r="R53" s="173"/>
      <c r="S53" s="173"/>
      <c r="T53" s="81"/>
      <c r="U53" s="81"/>
      <c r="V53" s="175"/>
      <c r="W53" s="173"/>
      <c r="X53" s="173"/>
      <c r="Y53" s="173"/>
      <c r="Z53" s="173"/>
      <c r="AA53" s="181"/>
      <c r="AB53" s="181"/>
      <c r="AC53" s="174"/>
      <c r="AD53" s="196"/>
      <c r="AE53" s="197"/>
      <c r="AF53" s="173"/>
      <c r="AG53" s="173"/>
      <c r="AH53" s="181"/>
      <c r="AI53" s="181"/>
      <c r="AJ53" s="175"/>
      <c r="AK53" s="173"/>
      <c r="AL53" s="173"/>
      <c r="AM53" s="173"/>
      <c r="AN53" s="173"/>
      <c r="AO53" s="85"/>
      <c r="AP53" s="181"/>
      <c r="AQ53" s="174"/>
      <c r="AR53" s="79"/>
      <c r="AS53" s="79"/>
      <c r="AT53" s="79"/>
      <c r="AU53" s="397">
        <v>1</v>
      </c>
      <c r="AV53" s="84">
        <v>1</v>
      </c>
      <c r="AW53" s="84"/>
      <c r="AX53" s="83"/>
      <c r="AY53" s="182"/>
      <c r="AZ53" s="173"/>
      <c r="BA53" s="173"/>
      <c r="BB53" s="173"/>
      <c r="BC53" s="202"/>
      <c r="BD53" s="181"/>
      <c r="BE53" s="174"/>
    </row>
    <row r="54" spans="1:57" ht="12.75">
      <c r="A54" s="367">
        <f t="shared" si="8"/>
        <v>40</v>
      </c>
      <c r="B54" s="87" t="s">
        <v>69</v>
      </c>
      <c r="C54" s="62">
        <f t="shared" si="5"/>
        <v>1</v>
      </c>
      <c r="D54" s="63">
        <f t="shared" si="6"/>
        <v>60</v>
      </c>
      <c r="E54" s="64">
        <f t="shared" si="7"/>
        <v>30</v>
      </c>
      <c r="F54" s="65">
        <f t="shared" si="7"/>
        <v>0</v>
      </c>
      <c r="G54" s="65">
        <f t="shared" si="7"/>
        <v>30</v>
      </c>
      <c r="H54" s="66">
        <f t="shared" si="7"/>
        <v>0</v>
      </c>
      <c r="I54" s="173"/>
      <c r="J54" s="173"/>
      <c r="K54" s="173"/>
      <c r="L54" s="173"/>
      <c r="M54" s="81"/>
      <c r="N54" s="81"/>
      <c r="O54" s="174"/>
      <c r="P54" s="173"/>
      <c r="Q54" s="173"/>
      <c r="R54" s="173"/>
      <c r="S54" s="173"/>
      <c r="T54" s="81"/>
      <c r="U54" s="81"/>
      <c r="V54" s="175"/>
      <c r="W54" s="173"/>
      <c r="X54" s="173"/>
      <c r="Y54" s="173"/>
      <c r="Z54" s="173"/>
      <c r="AA54" s="181"/>
      <c r="AB54" s="181"/>
      <c r="AC54" s="174"/>
      <c r="AD54" s="196"/>
      <c r="AE54" s="197"/>
      <c r="AF54" s="173"/>
      <c r="AG54" s="173"/>
      <c r="AH54" s="181"/>
      <c r="AI54" s="181"/>
      <c r="AJ54" s="175"/>
      <c r="AK54" s="173"/>
      <c r="AL54" s="173"/>
      <c r="AM54" s="173"/>
      <c r="AN54" s="173"/>
      <c r="AO54" s="85"/>
      <c r="AP54" s="181"/>
      <c r="AQ54" s="174"/>
      <c r="AR54" s="79"/>
      <c r="AS54" s="79"/>
      <c r="AT54" s="79"/>
      <c r="AU54" s="79"/>
      <c r="AV54" s="84"/>
      <c r="AW54" s="84"/>
      <c r="AX54" s="83"/>
      <c r="AY54" s="182">
        <v>2</v>
      </c>
      <c r="AZ54" s="173"/>
      <c r="BA54" s="173">
        <v>2</v>
      </c>
      <c r="BB54" s="173"/>
      <c r="BC54" s="202">
        <v>4</v>
      </c>
      <c r="BD54" s="181"/>
      <c r="BE54" s="174" t="s">
        <v>29</v>
      </c>
    </row>
    <row r="55" spans="1:57" ht="12.75">
      <c r="A55" s="367">
        <f t="shared" si="8"/>
        <v>41</v>
      </c>
      <c r="B55" s="421" t="s">
        <v>115</v>
      </c>
      <c r="C55" s="62">
        <f>COUNTA(O55,V55,AC55,AJ55,AQ55,AX55,BE55)</f>
        <v>0</v>
      </c>
      <c r="D55" s="63">
        <f>SUM(I55:L55,P55:S55,W55:Z55,AD55:AG55,AK55:AN55,AR55:AU55,AY55:BB55,BF55:BI55)*15</f>
        <v>30</v>
      </c>
      <c r="E55" s="64">
        <f>SUM(I55,P55,W55,AD55,AK55,AR55,AY55,BF55)*15</f>
        <v>0</v>
      </c>
      <c r="F55" s="65">
        <f>SUM(J55,Q55,X55,AE55,AL55,AS55,AZ55,BG55)*15</f>
        <v>0</v>
      </c>
      <c r="G55" s="65">
        <f>SUM(K55,R55,Y55,AF55,AM55,AT55,BA55,BH55)*15</f>
        <v>0</v>
      </c>
      <c r="H55" s="66">
        <f>SUM(L55,S55,Z55,AG55,AN55,AU55,BB55,BI55)*15</f>
        <v>30</v>
      </c>
      <c r="I55" s="173"/>
      <c r="J55" s="173"/>
      <c r="K55" s="173"/>
      <c r="L55" s="173"/>
      <c r="M55" s="81"/>
      <c r="N55" s="81"/>
      <c r="O55" s="174"/>
      <c r="P55" s="173"/>
      <c r="Q55" s="173"/>
      <c r="R55" s="173"/>
      <c r="S55" s="173"/>
      <c r="T55" s="81"/>
      <c r="U55" s="81"/>
      <c r="V55" s="175"/>
      <c r="W55" s="173"/>
      <c r="X55" s="173"/>
      <c r="Y55" s="173"/>
      <c r="Z55" s="173"/>
      <c r="AA55" s="181"/>
      <c r="AB55" s="181"/>
      <c r="AC55" s="174"/>
      <c r="AD55" s="196"/>
      <c r="AE55" s="197"/>
      <c r="AF55" s="173"/>
      <c r="AG55" s="173"/>
      <c r="AH55" s="181"/>
      <c r="AI55" s="181"/>
      <c r="AJ55" s="175"/>
      <c r="AK55" s="173"/>
      <c r="AL55" s="173"/>
      <c r="AM55" s="173"/>
      <c r="AN55" s="173"/>
      <c r="AO55" s="85"/>
      <c r="AP55" s="181"/>
      <c r="AQ55" s="174"/>
      <c r="AR55" s="79"/>
      <c r="AS55" s="79"/>
      <c r="AT55" s="79"/>
      <c r="AU55" s="79"/>
      <c r="AV55" s="84"/>
      <c r="AW55" s="84"/>
      <c r="AX55" s="83"/>
      <c r="AY55" s="182"/>
      <c r="AZ55" s="173"/>
      <c r="BA55" s="173"/>
      <c r="BB55" s="398">
        <v>2</v>
      </c>
      <c r="BC55" s="202">
        <v>1</v>
      </c>
      <c r="BD55" s="181"/>
      <c r="BE55" s="174"/>
    </row>
    <row r="56" spans="1:57" ht="12.75">
      <c r="A56" s="367">
        <f t="shared" si="8"/>
        <v>42</v>
      </c>
      <c r="B56" s="87" t="s">
        <v>70</v>
      </c>
      <c r="C56" s="62">
        <f t="shared" si="5"/>
        <v>1</v>
      </c>
      <c r="D56" s="63">
        <f t="shared" si="6"/>
        <v>0</v>
      </c>
      <c r="E56" s="64">
        <f t="shared" si="7"/>
        <v>0</v>
      </c>
      <c r="F56" s="65">
        <f t="shared" si="7"/>
        <v>0</v>
      </c>
      <c r="G56" s="65">
        <f t="shared" si="7"/>
        <v>0</v>
      </c>
      <c r="H56" s="66">
        <f t="shared" si="7"/>
        <v>0</v>
      </c>
      <c r="I56" s="173"/>
      <c r="J56" s="173"/>
      <c r="K56" s="173"/>
      <c r="L56" s="173"/>
      <c r="M56" s="81"/>
      <c r="N56" s="81"/>
      <c r="O56" s="174"/>
      <c r="P56" s="173"/>
      <c r="Q56" s="173"/>
      <c r="R56" s="173"/>
      <c r="S56" s="173"/>
      <c r="T56" s="81"/>
      <c r="U56" s="81"/>
      <c r="V56" s="175"/>
      <c r="W56" s="173"/>
      <c r="X56" s="173"/>
      <c r="Y56" s="173"/>
      <c r="Z56" s="173"/>
      <c r="AA56" s="181"/>
      <c r="AB56" s="181"/>
      <c r="AC56" s="174"/>
      <c r="AD56" s="196"/>
      <c r="AE56" s="197"/>
      <c r="AF56" s="173"/>
      <c r="AG56" s="173"/>
      <c r="AH56" s="181"/>
      <c r="AI56" s="181"/>
      <c r="AJ56" s="175"/>
      <c r="AK56" s="173"/>
      <c r="AL56" s="173"/>
      <c r="AM56" s="173"/>
      <c r="AN56" s="173"/>
      <c r="AO56" s="85"/>
      <c r="AP56" s="181"/>
      <c r="AQ56" s="174"/>
      <c r="AR56" s="79"/>
      <c r="AS56" s="79"/>
      <c r="AT56" s="79"/>
      <c r="AU56" s="79"/>
      <c r="AV56" s="84"/>
      <c r="AW56" s="84"/>
      <c r="AX56" s="83"/>
      <c r="AY56" s="182"/>
      <c r="AZ56" s="173"/>
      <c r="BA56" s="173"/>
      <c r="BB56" s="173"/>
      <c r="BC56" s="202">
        <v>10</v>
      </c>
      <c r="BD56" s="181"/>
      <c r="BE56" s="174" t="s">
        <v>29</v>
      </c>
    </row>
    <row r="57" spans="1:57" ht="12.75">
      <c r="A57" s="367">
        <f t="shared" si="8"/>
        <v>43</v>
      </c>
      <c r="B57" s="87" t="s">
        <v>71</v>
      </c>
      <c r="C57" s="62">
        <f t="shared" si="5"/>
        <v>0</v>
      </c>
      <c r="D57" s="63">
        <f t="shared" si="6"/>
        <v>0</v>
      </c>
      <c r="E57" s="64">
        <f t="shared" si="7"/>
        <v>0</v>
      </c>
      <c r="F57" s="65">
        <f t="shared" si="7"/>
        <v>0</v>
      </c>
      <c r="G57" s="65">
        <f t="shared" si="7"/>
        <v>0</v>
      </c>
      <c r="H57" s="66">
        <f t="shared" si="7"/>
        <v>0</v>
      </c>
      <c r="I57" s="173"/>
      <c r="J57" s="173"/>
      <c r="K57" s="173"/>
      <c r="L57" s="173"/>
      <c r="M57" s="81"/>
      <c r="N57" s="81"/>
      <c r="O57" s="174"/>
      <c r="P57" s="173"/>
      <c r="Q57" s="173"/>
      <c r="R57" s="173"/>
      <c r="S57" s="173"/>
      <c r="T57" s="81"/>
      <c r="U57" s="81"/>
      <c r="V57" s="175"/>
      <c r="W57" s="173"/>
      <c r="X57" s="173"/>
      <c r="Y57" s="173"/>
      <c r="Z57" s="173"/>
      <c r="AA57" s="181"/>
      <c r="AB57" s="181"/>
      <c r="AC57" s="174"/>
      <c r="AD57" s="196"/>
      <c r="AE57" s="197"/>
      <c r="AF57" s="173"/>
      <c r="AG57" s="173"/>
      <c r="AH57" s="181"/>
      <c r="AI57" s="181"/>
      <c r="AJ57" s="175"/>
      <c r="AK57" s="173"/>
      <c r="AL57" s="173"/>
      <c r="AM57" s="173"/>
      <c r="AN57" s="173"/>
      <c r="AO57" s="85"/>
      <c r="AP57" s="181"/>
      <c r="AQ57" s="174"/>
      <c r="AR57" s="79"/>
      <c r="AS57" s="79"/>
      <c r="AT57" s="79"/>
      <c r="AU57" s="79"/>
      <c r="AV57" s="84"/>
      <c r="AW57" s="84"/>
      <c r="AX57" s="83"/>
      <c r="AY57" s="182"/>
      <c r="AZ57" s="173"/>
      <c r="BA57" s="173"/>
      <c r="BB57" s="173"/>
      <c r="BC57" s="202">
        <v>10</v>
      </c>
      <c r="BD57" s="181"/>
      <c r="BE57" s="174"/>
    </row>
    <row r="58" spans="1:57" ht="13.5" thickBot="1">
      <c r="A58" s="367">
        <f t="shared" si="8"/>
        <v>44</v>
      </c>
      <c r="B58" s="203" t="s">
        <v>72</v>
      </c>
      <c r="C58" s="95">
        <f t="shared" si="5"/>
        <v>1</v>
      </c>
      <c r="D58" s="45">
        <f t="shared" si="6"/>
        <v>0</v>
      </c>
      <c r="E58" s="44">
        <f t="shared" si="7"/>
        <v>0</v>
      </c>
      <c r="F58" s="96">
        <f t="shared" si="7"/>
        <v>0</v>
      </c>
      <c r="G58" s="96">
        <f t="shared" si="7"/>
        <v>0</v>
      </c>
      <c r="H58" s="97">
        <f t="shared" si="7"/>
        <v>0</v>
      </c>
      <c r="I58" s="204"/>
      <c r="J58" s="204"/>
      <c r="K58" s="204"/>
      <c r="L58" s="204"/>
      <c r="M58" s="205"/>
      <c r="N58" s="205"/>
      <c r="O58" s="206"/>
      <c r="P58" s="204"/>
      <c r="Q58" s="204"/>
      <c r="R58" s="204"/>
      <c r="S58" s="204"/>
      <c r="T58" s="205"/>
      <c r="U58" s="205"/>
      <c r="V58" s="207"/>
      <c r="W58" s="204"/>
      <c r="X58" s="204"/>
      <c r="Y58" s="204"/>
      <c r="Z58" s="204"/>
      <c r="AA58" s="208"/>
      <c r="AB58" s="208"/>
      <c r="AC58" s="206"/>
      <c r="AD58" s="209"/>
      <c r="AE58" s="210"/>
      <c r="AF58" s="204"/>
      <c r="AG58" s="204"/>
      <c r="AH58" s="208"/>
      <c r="AI58" s="208"/>
      <c r="AJ58" s="207"/>
      <c r="AK58" s="204"/>
      <c r="AL58" s="204"/>
      <c r="AM58" s="204"/>
      <c r="AN58" s="204"/>
      <c r="AO58" s="211"/>
      <c r="AP58" s="208"/>
      <c r="AQ58" s="206"/>
      <c r="AR58" s="212"/>
      <c r="AS58" s="212"/>
      <c r="AT58" s="212"/>
      <c r="AU58" s="212"/>
      <c r="AV58" s="213"/>
      <c r="AW58" s="213"/>
      <c r="AX58" s="214"/>
      <c r="AY58" s="215"/>
      <c r="AZ58" s="204"/>
      <c r="BA58" s="204"/>
      <c r="BB58" s="204"/>
      <c r="BC58" s="216">
        <v>5</v>
      </c>
      <c r="BD58" s="208"/>
      <c r="BE58" s="206" t="s">
        <v>29</v>
      </c>
    </row>
    <row r="59" spans="1:61" ht="13.5" thickBot="1">
      <c r="A59" s="404" t="s">
        <v>118</v>
      </c>
      <c r="B59" s="405"/>
      <c r="C59" s="33"/>
      <c r="D59" s="33"/>
      <c r="E59" s="33"/>
      <c r="F59" s="33"/>
      <c r="G59" s="33"/>
      <c r="H59" s="13"/>
      <c r="I59" s="241"/>
      <c r="J59" s="241"/>
      <c r="K59" s="241"/>
      <c r="L59" s="241"/>
      <c r="M59" s="36"/>
      <c r="N59" s="36"/>
      <c r="O59" s="109"/>
      <c r="P59" s="241"/>
      <c r="Q59" s="241"/>
      <c r="R59" s="241"/>
      <c r="S59" s="241"/>
      <c r="T59" s="36"/>
      <c r="U59" s="36"/>
      <c r="V59" s="109"/>
      <c r="W59" s="241"/>
      <c r="X59" s="241"/>
      <c r="Y59" s="241"/>
      <c r="Z59" s="241"/>
      <c r="AA59" s="406"/>
      <c r="AB59" s="406"/>
      <c r="AC59" s="109"/>
      <c r="AD59" s="241"/>
      <c r="AE59" s="241"/>
      <c r="AF59" s="241"/>
      <c r="AG59" s="241"/>
      <c r="AH59" s="406"/>
      <c r="AI59" s="406"/>
      <c r="AJ59" s="109"/>
      <c r="AK59" s="241"/>
      <c r="AL59" s="241"/>
      <c r="AM59" s="241"/>
      <c r="AN59" s="241"/>
      <c r="AO59" s="407"/>
      <c r="AP59" s="407" t="e">
        <f>AP18+AP26+AP37+#REF!</f>
        <v>#REF!</v>
      </c>
      <c r="AQ59" s="109"/>
      <c r="AR59" s="237"/>
      <c r="AS59" s="237"/>
      <c r="AT59" s="237"/>
      <c r="AU59" s="237"/>
      <c r="AV59" s="407"/>
      <c r="AW59" s="407" t="e">
        <f>AW18+AW26+AW37+#REF!</f>
        <v>#REF!</v>
      </c>
      <c r="AX59" s="109"/>
      <c r="AY59" s="237"/>
      <c r="AZ59" s="237"/>
      <c r="BA59" s="237"/>
      <c r="BB59" s="237"/>
      <c r="BC59" s="407"/>
      <c r="BD59" s="407"/>
      <c r="BE59" s="407"/>
      <c r="BF59" s="34"/>
      <c r="BG59" s="242"/>
      <c r="BH59" s="33"/>
      <c r="BI59" s="33"/>
    </row>
    <row r="60" spans="1:61" ht="13.5" customHeight="1" thickBot="1">
      <c r="A60" s="359" t="s">
        <v>100</v>
      </c>
      <c r="B60" s="365" t="s">
        <v>99</v>
      </c>
      <c r="C60" s="56"/>
      <c r="D60" s="57">
        <f>SUM(D61:D68)</f>
        <v>180</v>
      </c>
      <c r="E60" s="56"/>
      <c r="F60" s="56"/>
      <c r="G60" s="56"/>
      <c r="H60" s="56"/>
      <c r="I60" s="56"/>
      <c r="J60" s="56"/>
      <c r="K60" s="56"/>
      <c r="L60" s="56"/>
      <c r="M60" s="59">
        <f>SUM(M61:M68)</f>
        <v>0</v>
      </c>
      <c r="N60" s="59">
        <f>SUM(N61:N68)</f>
        <v>0</v>
      </c>
      <c r="O60" s="56"/>
      <c r="P60" s="56"/>
      <c r="Q60" s="56"/>
      <c r="R60" s="56"/>
      <c r="S60" s="56"/>
      <c r="T60" s="59">
        <f>SUM(T61:T68)</f>
        <v>0</v>
      </c>
      <c r="U60" s="59">
        <f>SUM(U61:U68)</f>
        <v>0</v>
      </c>
      <c r="V60" s="56"/>
      <c r="W60" s="56"/>
      <c r="X60" s="56"/>
      <c r="Y60" s="56"/>
      <c r="Z60" s="56"/>
      <c r="AA60" s="59">
        <f>SUM(AA61:AA68)</f>
        <v>0</v>
      </c>
      <c r="AB60" s="59">
        <f>SUM(AB61:AB68)</f>
        <v>0</v>
      </c>
      <c r="AC60" s="56"/>
      <c r="AD60" s="56"/>
      <c r="AE60" s="56"/>
      <c r="AF60" s="56"/>
      <c r="AG60" s="56"/>
      <c r="AH60" s="59">
        <f>SUM(AH61:AH68)</f>
        <v>0</v>
      </c>
      <c r="AI60" s="59">
        <f>SUM(AI61:AI68)</f>
        <v>0</v>
      </c>
      <c r="AJ60" s="56"/>
      <c r="AK60" s="56"/>
      <c r="AL60" s="56"/>
      <c r="AM60" s="56"/>
      <c r="AN60" s="56"/>
      <c r="AO60" s="59">
        <f>SUM(AO61:AO68)</f>
        <v>14</v>
      </c>
      <c r="AP60" s="59">
        <f>SUM(AP61:AP68)</f>
        <v>0</v>
      </c>
      <c r="AQ60" s="56"/>
      <c r="AR60" s="56"/>
      <c r="AS60" s="56"/>
      <c r="AT60" s="56"/>
      <c r="AU60" s="56"/>
      <c r="AV60" s="59">
        <f>SUM(AV61:AV68)</f>
        <v>12</v>
      </c>
      <c r="AW60" s="59">
        <f>SUM(AW61:AW68)</f>
        <v>0</v>
      </c>
      <c r="AX60" s="56"/>
      <c r="AY60" s="56"/>
      <c r="AZ60" s="56"/>
      <c r="BA60" s="56"/>
      <c r="BB60" s="56"/>
      <c r="BC60" s="59">
        <f>SUM(BC61:BC68)</f>
        <v>0</v>
      </c>
      <c r="BD60" s="59">
        <f>SUM(BD61:BD68)</f>
        <v>0</v>
      </c>
      <c r="BE60" s="221"/>
      <c r="BF60" s="34"/>
      <c r="BG60" s="242"/>
      <c r="BH60" s="33"/>
      <c r="BI60" s="33"/>
    </row>
    <row r="61" spans="1:61" ht="22.5">
      <c r="A61" s="168">
        <v>44</v>
      </c>
      <c r="B61" s="238" t="s">
        <v>76</v>
      </c>
      <c r="C61" s="62">
        <f>COUNTA(O61,V61,AC61,AJ61,AQ61,AX61,BE61)</f>
        <v>1</v>
      </c>
      <c r="D61" s="63">
        <f>SUM(I61:L61,P61:S61,W61:Z61,AD61:AG61,AK61:AN61,AR61:AU61,AY61:BB61,BF61:BI61)*15</f>
        <v>30</v>
      </c>
      <c r="E61" s="64">
        <f>SUM(I61,P61,W61,AD61,AK61,AR61,AY61,BF61)*15</f>
        <v>15</v>
      </c>
      <c r="F61" s="65">
        <f>SUM(J61,Q61,X61,AE61,AL61,AS61,AZ61,BG61)*15</f>
        <v>0</v>
      </c>
      <c r="G61" s="65">
        <f>SUM(K61,R61,Y61,AF61,AM61,AT61,BA61,BH61)*15</f>
        <v>15</v>
      </c>
      <c r="H61" s="66">
        <f>SUM(L61,S61,Z61,AG61,AN61,AU61,BB61,BI61)*15</f>
        <v>0</v>
      </c>
      <c r="I61" s="243"/>
      <c r="J61" s="243"/>
      <c r="K61" s="243"/>
      <c r="L61" s="243"/>
      <c r="M61" s="69"/>
      <c r="N61" s="69"/>
      <c r="O61" s="71"/>
      <c r="P61" s="243"/>
      <c r="Q61" s="243"/>
      <c r="R61" s="243"/>
      <c r="S61" s="243"/>
      <c r="T61" s="69"/>
      <c r="U61" s="69"/>
      <c r="V61" s="72"/>
      <c r="W61" s="243"/>
      <c r="X61" s="243"/>
      <c r="Y61" s="243"/>
      <c r="Z61" s="243"/>
      <c r="AA61" s="172"/>
      <c r="AB61" s="172"/>
      <c r="AC61" s="71"/>
      <c r="AD61" s="243"/>
      <c r="AE61" s="243"/>
      <c r="AF61" s="171"/>
      <c r="AG61" s="244"/>
      <c r="AH61" s="245"/>
      <c r="AI61" s="245"/>
      <c r="AJ61" s="72"/>
      <c r="AK61" s="246">
        <v>1</v>
      </c>
      <c r="AL61" s="243"/>
      <c r="AM61" s="243">
        <v>1</v>
      </c>
      <c r="AN61" s="243"/>
      <c r="AO61" s="69">
        <v>5</v>
      </c>
      <c r="AP61" s="172"/>
      <c r="AQ61" s="71" t="s">
        <v>29</v>
      </c>
      <c r="AR61" s="243"/>
      <c r="AS61" s="243"/>
      <c r="AT61" s="171"/>
      <c r="AU61" s="243"/>
      <c r="AV61" s="69"/>
      <c r="AW61" s="172"/>
      <c r="AX61" s="72"/>
      <c r="AY61" s="247"/>
      <c r="AZ61" s="244"/>
      <c r="BA61" s="243"/>
      <c r="BB61" s="243"/>
      <c r="BC61" s="172"/>
      <c r="BD61" s="172"/>
      <c r="BE61" s="71"/>
      <c r="BF61" s="34"/>
      <c r="BG61" s="242"/>
      <c r="BH61" s="33"/>
      <c r="BI61" s="33"/>
    </row>
    <row r="62" spans="1:61" ht="12.75">
      <c r="A62" s="168">
        <v>45</v>
      </c>
      <c r="B62" s="238" t="s">
        <v>77</v>
      </c>
      <c r="C62" s="62">
        <f aca="true" t="shared" si="9" ref="C62:C68">COUNTA(O62,V62,AC62,AJ62,AQ62,AX62,BE62)</f>
        <v>0</v>
      </c>
      <c r="D62" s="63">
        <f>SUM(I62:L62,P62:S62,W62:Z62,AD62:AG62,AK62:AN62,AR62:AU62,AY62:BB62,BF64:BI64)*15</f>
        <v>15</v>
      </c>
      <c r="E62" s="64">
        <f aca="true" t="shared" si="10" ref="E62:H63">SUM(I62,P62,W62,AD62,AK62,AR62,AY62,BF64)*15</f>
        <v>0</v>
      </c>
      <c r="F62" s="65">
        <f t="shared" si="10"/>
        <v>0</v>
      </c>
      <c r="G62" s="65">
        <f t="shared" si="10"/>
        <v>15</v>
      </c>
      <c r="H62" s="66">
        <f t="shared" si="10"/>
        <v>0</v>
      </c>
      <c r="I62" s="243"/>
      <c r="J62" s="243"/>
      <c r="K62" s="243"/>
      <c r="L62" s="243"/>
      <c r="M62" s="69"/>
      <c r="N62" s="69"/>
      <c r="O62" s="71"/>
      <c r="P62" s="243"/>
      <c r="Q62" s="243"/>
      <c r="R62" s="243"/>
      <c r="S62" s="243"/>
      <c r="T62" s="69"/>
      <c r="U62" s="69"/>
      <c r="V62" s="72"/>
      <c r="W62" s="243"/>
      <c r="X62" s="243"/>
      <c r="Y62" s="243"/>
      <c r="Z62" s="243"/>
      <c r="AA62" s="172"/>
      <c r="AB62" s="172"/>
      <c r="AC62" s="71"/>
      <c r="AD62" s="243"/>
      <c r="AE62" s="243"/>
      <c r="AF62" s="171"/>
      <c r="AG62" s="244"/>
      <c r="AH62" s="245"/>
      <c r="AI62" s="245"/>
      <c r="AJ62" s="72"/>
      <c r="AK62" s="246"/>
      <c r="AL62" s="243"/>
      <c r="AM62" s="243">
        <v>1</v>
      </c>
      <c r="AN62" s="243"/>
      <c r="AO62" s="69">
        <v>2</v>
      </c>
      <c r="AP62" s="172"/>
      <c r="AQ62" s="71"/>
      <c r="AR62" s="243"/>
      <c r="AS62" s="243"/>
      <c r="AT62" s="171"/>
      <c r="AU62" s="243"/>
      <c r="AV62" s="69"/>
      <c r="AW62" s="172"/>
      <c r="AX62" s="72"/>
      <c r="AY62" s="247"/>
      <c r="AZ62" s="244"/>
      <c r="BA62" s="243"/>
      <c r="BB62" s="243"/>
      <c r="BC62" s="172"/>
      <c r="BD62" s="172"/>
      <c r="BE62" s="71"/>
      <c r="BF62" s="34"/>
      <c r="BG62" s="242"/>
      <c r="BH62" s="33"/>
      <c r="BI62" s="33"/>
    </row>
    <row r="63" spans="1:61" ht="12.75">
      <c r="A63" s="168">
        <v>46</v>
      </c>
      <c r="B63" s="238" t="s">
        <v>78</v>
      </c>
      <c r="C63" s="62">
        <f t="shared" si="9"/>
        <v>1</v>
      </c>
      <c r="D63" s="63">
        <f>SUM(I63:L63,P63:S63,W63:Z63,AD63:AG63,AK63:AN63,AR63:AU63,AY63:BB63,BF65:BI65)*15</f>
        <v>30</v>
      </c>
      <c r="E63" s="64">
        <f t="shared" si="10"/>
        <v>15</v>
      </c>
      <c r="F63" s="65">
        <f t="shared" si="10"/>
        <v>0</v>
      </c>
      <c r="G63" s="65">
        <f t="shared" si="10"/>
        <v>15</v>
      </c>
      <c r="H63" s="66">
        <f t="shared" si="10"/>
        <v>0</v>
      </c>
      <c r="I63" s="243"/>
      <c r="J63" s="243"/>
      <c r="K63" s="243"/>
      <c r="L63" s="243"/>
      <c r="M63" s="69"/>
      <c r="N63" s="69"/>
      <c r="O63" s="71"/>
      <c r="P63" s="243"/>
      <c r="Q63" s="243"/>
      <c r="R63" s="243"/>
      <c r="S63" s="243"/>
      <c r="T63" s="69"/>
      <c r="U63" s="69"/>
      <c r="V63" s="72"/>
      <c r="W63" s="243"/>
      <c r="X63" s="243"/>
      <c r="Y63" s="243"/>
      <c r="Z63" s="243"/>
      <c r="AA63" s="172"/>
      <c r="AB63" s="172"/>
      <c r="AC63" s="71"/>
      <c r="AD63" s="243"/>
      <c r="AE63" s="243"/>
      <c r="AF63" s="171"/>
      <c r="AG63" s="244"/>
      <c r="AH63" s="245"/>
      <c r="AI63" s="245"/>
      <c r="AJ63" s="72"/>
      <c r="AK63" s="246">
        <v>1</v>
      </c>
      <c r="AL63" s="243"/>
      <c r="AM63" s="243">
        <v>1</v>
      </c>
      <c r="AN63" s="243"/>
      <c r="AO63" s="69">
        <v>4</v>
      </c>
      <c r="AP63" s="172"/>
      <c r="AQ63" s="71" t="s">
        <v>29</v>
      </c>
      <c r="AR63" s="243"/>
      <c r="AS63" s="243"/>
      <c r="AT63" s="171"/>
      <c r="AU63" s="243"/>
      <c r="AV63" s="69"/>
      <c r="AW63" s="172"/>
      <c r="AX63" s="72"/>
      <c r="AY63" s="247"/>
      <c r="AZ63" s="244"/>
      <c r="BA63" s="243"/>
      <c r="BB63" s="243"/>
      <c r="BC63" s="172"/>
      <c r="BD63" s="172"/>
      <c r="BE63" s="71"/>
      <c r="BF63" s="34"/>
      <c r="BG63" s="27"/>
      <c r="BH63" s="33"/>
      <c r="BI63" s="33"/>
    </row>
    <row r="64" spans="1:61" ht="12.75">
      <c r="A64" s="168">
        <v>47</v>
      </c>
      <c r="B64" s="238" t="s">
        <v>79</v>
      </c>
      <c r="C64" s="62">
        <f t="shared" si="9"/>
        <v>0</v>
      </c>
      <c r="D64" s="63">
        <f>SUM(I64:L64,P64:S64,W64:Z64,AD64:AG64,AK64:AN64,AR64:AU64,AY64:BB64,BF63:BI63)*15</f>
        <v>30</v>
      </c>
      <c r="E64" s="64">
        <f aca="true" t="shared" si="11" ref="E64:H65">SUM(I64,P64,W64,AD64,AK64,AR64,AY64,BF63)*15</f>
        <v>15</v>
      </c>
      <c r="F64" s="65">
        <f t="shared" si="11"/>
        <v>0</v>
      </c>
      <c r="G64" s="65">
        <f t="shared" si="11"/>
        <v>15</v>
      </c>
      <c r="H64" s="66">
        <f t="shared" si="11"/>
        <v>0</v>
      </c>
      <c r="I64" s="243"/>
      <c r="J64" s="243"/>
      <c r="K64" s="243"/>
      <c r="L64" s="243"/>
      <c r="M64" s="69"/>
      <c r="N64" s="69"/>
      <c r="O64" s="71"/>
      <c r="P64" s="243"/>
      <c r="Q64" s="243"/>
      <c r="R64" s="243"/>
      <c r="S64" s="243"/>
      <c r="T64" s="69"/>
      <c r="U64" s="69"/>
      <c r="V64" s="72"/>
      <c r="W64" s="243"/>
      <c r="X64" s="243"/>
      <c r="Y64" s="243"/>
      <c r="Z64" s="243"/>
      <c r="AA64" s="172"/>
      <c r="AB64" s="172"/>
      <c r="AC64" s="71"/>
      <c r="AD64" s="243"/>
      <c r="AE64" s="243"/>
      <c r="AF64" s="171"/>
      <c r="AG64" s="244"/>
      <c r="AH64" s="245"/>
      <c r="AI64" s="245"/>
      <c r="AJ64" s="72"/>
      <c r="AK64" s="246">
        <v>1</v>
      </c>
      <c r="AL64" s="243"/>
      <c r="AM64" s="243">
        <v>1</v>
      </c>
      <c r="AN64" s="243"/>
      <c r="AO64" s="69">
        <v>3</v>
      </c>
      <c r="AP64" s="172"/>
      <c r="AQ64" s="71"/>
      <c r="AR64" s="243"/>
      <c r="AS64" s="243"/>
      <c r="AT64" s="171"/>
      <c r="AU64" s="243"/>
      <c r="AV64" s="69"/>
      <c r="AW64" s="172"/>
      <c r="AX64" s="72"/>
      <c r="AY64" s="247"/>
      <c r="AZ64" s="244"/>
      <c r="BA64" s="243"/>
      <c r="BB64" s="243"/>
      <c r="BC64" s="172"/>
      <c r="BD64" s="172"/>
      <c r="BE64" s="71"/>
      <c r="BF64" s="34"/>
      <c r="BG64" s="242"/>
      <c r="BH64" s="33"/>
      <c r="BI64" s="33"/>
    </row>
    <row r="65" spans="1:61" ht="12.75">
      <c r="A65" s="168">
        <v>48</v>
      </c>
      <c r="B65" s="238" t="s">
        <v>80</v>
      </c>
      <c r="C65" s="62">
        <f t="shared" si="9"/>
        <v>0</v>
      </c>
      <c r="D65" s="63">
        <f>SUM(I65:L65,P65:S65,W65:Z65,AD65:AG65,AK65:AN65,AR65:AU65,AY65:BB65,BF64:BI64)*15</f>
        <v>15</v>
      </c>
      <c r="E65" s="64">
        <f t="shared" si="11"/>
        <v>0</v>
      </c>
      <c r="F65" s="65">
        <f t="shared" si="11"/>
        <v>0</v>
      </c>
      <c r="G65" s="65">
        <f t="shared" si="11"/>
        <v>15</v>
      </c>
      <c r="H65" s="66">
        <f t="shared" si="11"/>
        <v>0</v>
      </c>
      <c r="I65" s="243"/>
      <c r="J65" s="243"/>
      <c r="K65" s="243"/>
      <c r="L65" s="243"/>
      <c r="M65" s="69"/>
      <c r="N65" s="69"/>
      <c r="O65" s="71"/>
      <c r="P65" s="243"/>
      <c r="Q65" s="243"/>
      <c r="R65" s="243"/>
      <c r="S65" s="243"/>
      <c r="T65" s="69"/>
      <c r="U65" s="69"/>
      <c r="V65" s="72"/>
      <c r="W65" s="243"/>
      <c r="X65" s="243"/>
      <c r="Y65" s="243"/>
      <c r="Z65" s="243"/>
      <c r="AA65" s="172"/>
      <c r="AB65" s="172"/>
      <c r="AC65" s="71"/>
      <c r="AD65" s="243"/>
      <c r="AE65" s="243"/>
      <c r="AF65" s="171"/>
      <c r="AG65" s="244"/>
      <c r="AH65" s="245"/>
      <c r="AI65" s="245"/>
      <c r="AJ65" s="72"/>
      <c r="AK65" s="246"/>
      <c r="AL65" s="243"/>
      <c r="AM65" s="243"/>
      <c r="AN65" s="243"/>
      <c r="AO65" s="69"/>
      <c r="AP65" s="172"/>
      <c r="AQ65" s="71"/>
      <c r="AR65" s="243"/>
      <c r="AS65" s="243"/>
      <c r="AT65" s="171">
        <v>1</v>
      </c>
      <c r="AU65" s="243"/>
      <c r="AV65" s="69">
        <v>1</v>
      </c>
      <c r="AW65" s="172"/>
      <c r="AX65" s="72"/>
      <c r="AY65" s="247"/>
      <c r="AZ65" s="244"/>
      <c r="BA65" s="243"/>
      <c r="BB65" s="243"/>
      <c r="BC65" s="172"/>
      <c r="BD65" s="172"/>
      <c r="BE65" s="71"/>
      <c r="BF65" s="34"/>
      <c r="BG65" s="242"/>
      <c r="BH65" s="33"/>
      <c r="BI65" s="33"/>
    </row>
    <row r="66" spans="1:61" ht="12.75">
      <c r="A66" s="168">
        <v>49</v>
      </c>
      <c r="B66" s="112" t="s">
        <v>81</v>
      </c>
      <c r="C66" s="62">
        <f t="shared" si="9"/>
        <v>1</v>
      </c>
      <c r="D66" s="63">
        <f>SUM(I66:L66,P66:S66,W66:Z66,AD66:AG66,AK66:AN66,AR66:AU66,AY66:BB66,BF66:BI66)*15</f>
        <v>30</v>
      </c>
      <c r="E66" s="64">
        <f aca="true" t="shared" si="12" ref="E66:H68">SUM(I66,P66,W66,AD66,AK66,AR66,AY66,BF66)*15</f>
        <v>15</v>
      </c>
      <c r="F66" s="65">
        <f t="shared" si="12"/>
        <v>0</v>
      </c>
      <c r="G66" s="65">
        <f t="shared" si="12"/>
        <v>0</v>
      </c>
      <c r="H66" s="66">
        <f t="shared" si="12"/>
        <v>15</v>
      </c>
      <c r="I66" s="243"/>
      <c r="J66" s="243"/>
      <c r="K66" s="243"/>
      <c r="L66" s="243"/>
      <c r="M66" s="69"/>
      <c r="N66" s="69"/>
      <c r="O66" s="71"/>
      <c r="P66" s="243"/>
      <c r="Q66" s="243"/>
      <c r="R66" s="243"/>
      <c r="S66" s="243"/>
      <c r="T66" s="69"/>
      <c r="U66" s="69"/>
      <c r="V66" s="72"/>
      <c r="W66" s="243"/>
      <c r="X66" s="243"/>
      <c r="Y66" s="243"/>
      <c r="Z66" s="243"/>
      <c r="AA66" s="172"/>
      <c r="AB66" s="172"/>
      <c r="AC66" s="71"/>
      <c r="AD66" s="243"/>
      <c r="AE66" s="243"/>
      <c r="AF66" s="171"/>
      <c r="AG66" s="244"/>
      <c r="AH66" s="245"/>
      <c r="AI66" s="245"/>
      <c r="AJ66" s="72"/>
      <c r="AK66" s="246"/>
      <c r="AL66" s="243"/>
      <c r="AM66" s="243"/>
      <c r="AN66" s="243"/>
      <c r="AO66" s="69"/>
      <c r="AP66" s="172"/>
      <c r="AQ66" s="71"/>
      <c r="AR66" s="243">
        <v>1</v>
      </c>
      <c r="AS66" s="243"/>
      <c r="AT66" s="171"/>
      <c r="AU66" s="243">
        <v>1</v>
      </c>
      <c r="AV66" s="69">
        <v>5</v>
      </c>
      <c r="AW66" s="172"/>
      <c r="AX66" s="72" t="s">
        <v>29</v>
      </c>
      <c r="AY66" s="247"/>
      <c r="AZ66" s="244"/>
      <c r="BA66" s="243"/>
      <c r="BB66" s="243"/>
      <c r="BC66" s="172"/>
      <c r="BD66" s="172"/>
      <c r="BE66" s="71"/>
      <c r="BF66" s="34"/>
      <c r="BG66" s="242"/>
      <c r="BH66" s="33"/>
      <c r="BI66" s="33"/>
    </row>
    <row r="67" spans="1:61" ht="22.5">
      <c r="A67" s="168">
        <v>50</v>
      </c>
      <c r="B67" s="112" t="s">
        <v>82</v>
      </c>
      <c r="C67" s="62">
        <f t="shared" si="9"/>
        <v>0</v>
      </c>
      <c r="D67" s="63">
        <f>SUM(I67:L67,P67:S67,W67:Z67,AD67:AG67,AK67:AN67,AR67:AU67,AY67:BB67,BF67:BI67)*15</f>
        <v>15</v>
      </c>
      <c r="E67" s="64">
        <f t="shared" si="12"/>
        <v>0</v>
      </c>
      <c r="F67" s="65">
        <f t="shared" si="12"/>
        <v>0</v>
      </c>
      <c r="G67" s="65">
        <f t="shared" si="12"/>
        <v>15</v>
      </c>
      <c r="H67" s="66">
        <f t="shared" si="12"/>
        <v>0</v>
      </c>
      <c r="I67" s="243"/>
      <c r="J67" s="243"/>
      <c r="K67" s="243"/>
      <c r="L67" s="243"/>
      <c r="M67" s="69"/>
      <c r="N67" s="69"/>
      <c r="O67" s="71"/>
      <c r="P67" s="243"/>
      <c r="Q67" s="243"/>
      <c r="R67" s="243"/>
      <c r="S67" s="243"/>
      <c r="T67" s="69"/>
      <c r="U67" s="69"/>
      <c r="V67" s="72"/>
      <c r="W67" s="243"/>
      <c r="X67" s="243"/>
      <c r="Y67" s="243"/>
      <c r="Z67" s="243"/>
      <c r="AA67" s="172"/>
      <c r="AB67" s="172"/>
      <c r="AC67" s="71"/>
      <c r="AD67" s="243"/>
      <c r="AE67" s="243"/>
      <c r="AF67" s="171"/>
      <c r="AG67" s="244"/>
      <c r="AH67" s="245"/>
      <c r="AI67" s="245"/>
      <c r="AJ67" s="72"/>
      <c r="AK67" s="246"/>
      <c r="AL67" s="243"/>
      <c r="AM67" s="243"/>
      <c r="AN67" s="243"/>
      <c r="AO67" s="69"/>
      <c r="AP67" s="172"/>
      <c r="AQ67" s="71"/>
      <c r="AR67" s="243"/>
      <c r="AS67" s="243"/>
      <c r="AT67" s="171">
        <v>1</v>
      </c>
      <c r="AU67" s="243"/>
      <c r="AV67" s="69">
        <v>3</v>
      </c>
      <c r="AW67" s="172"/>
      <c r="AX67" s="72"/>
      <c r="AY67" s="247"/>
      <c r="AZ67" s="244"/>
      <c r="BA67" s="243"/>
      <c r="BB67" s="243"/>
      <c r="BC67" s="172"/>
      <c r="BD67" s="172"/>
      <c r="BE67" s="71"/>
      <c r="BF67" s="34"/>
      <c r="BG67" s="242"/>
      <c r="BH67" s="33"/>
      <c r="BI67" s="33"/>
    </row>
    <row r="68" spans="1:61" ht="13.5" thickBot="1">
      <c r="A68" s="239">
        <v>51</v>
      </c>
      <c r="B68" s="240" t="s">
        <v>83</v>
      </c>
      <c r="C68" s="95">
        <f t="shared" si="9"/>
        <v>0</v>
      </c>
      <c r="D68" s="45">
        <f>SUM(I68:L68,P68:S68,W68:Z68,AD68:AG68,AK68:AN68,AR68:AU68,AY68:BB68,BF68:BI68)*15</f>
        <v>15</v>
      </c>
      <c r="E68" s="44">
        <f t="shared" si="12"/>
        <v>0</v>
      </c>
      <c r="F68" s="96">
        <f t="shared" si="12"/>
        <v>0</v>
      </c>
      <c r="G68" s="96">
        <f t="shared" si="12"/>
        <v>0</v>
      </c>
      <c r="H68" s="97">
        <f t="shared" si="12"/>
        <v>15</v>
      </c>
      <c r="I68" s="248"/>
      <c r="J68" s="248"/>
      <c r="K68" s="248"/>
      <c r="L68" s="248"/>
      <c r="M68" s="98"/>
      <c r="N68" s="98"/>
      <c r="O68" s="249"/>
      <c r="P68" s="248"/>
      <c r="Q68" s="248"/>
      <c r="R68" s="248"/>
      <c r="S68" s="248"/>
      <c r="T68" s="98"/>
      <c r="U68" s="98"/>
      <c r="V68" s="235"/>
      <c r="W68" s="248"/>
      <c r="X68" s="248"/>
      <c r="Y68" s="248"/>
      <c r="Z68" s="248"/>
      <c r="AA68" s="250"/>
      <c r="AB68" s="250"/>
      <c r="AC68" s="249"/>
      <c r="AD68" s="248"/>
      <c r="AE68" s="248"/>
      <c r="AF68" s="251"/>
      <c r="AG68" s="252"/>
      <c r="AH68" s="253"/>
      <c r="AI68" s="253"/>
      <c r="AJ68" s="235"/>
      <c r="AK68" s="254"/>
      <c r="AL68" s="248"/>
      <c r="AM68" s="248"/>
      <c r="AN68" s="248"/>
      <c r="AO68" s="98"/>
      <c r="AP68" s="250"/>
      <c r="AQ68" s="249"/>
      <c r="AR68" s="248"/>
      <c r="AS68" s="248"/>
      <c r="AT68" s="251"/>
      <c r="AU68" s="248">
        <v>1</v>
      </c>
      <c r="AV68" s="98">
        <v>3</v>
      </c>
      <c r="AW68" s="250"/>
      <c r="AX68" s="235"/>
      <c r="AY68" s="255"/>
      <c r="AZ68" s="252"/>
      <c r="BA68" s="248"/>
      <c r="BB68" s="248"/>
      <c r="BC68" s="250"/>
      <c r="BD68" s="250"/>
      <c r="BE68" s="249"/>
      <c r="BF68" s="34"/>
      <c r="BG68" s="242"/>
      <c r="BH68" s="33"/>
      <c r="BI68" s="33"/>
    </row>
    <row r="69" spans="1:57" ht="12.75">
      <c r="A69" s="256"/>
      <c r="B69" s="257" t="s">
        <v>84</v>
      </c>
      <c r="C69" s="241">
        <f>SUM(M69:BC69)</f>
        <v>210</v>
      </c>
      <c r="D69" s="33"/>
      <c r="E69" s="33"/>
      <c r="F69" s="33"/>
      <c r="G69" s="33"/>
      <c r="H69" s="33"/>
      <c r="I69" s="33"/>
      <c r="J69" s="33"/>
      <c r="K69" s="33"/>
      <c r="L69" s="33"/>
      <c r="M69" s="258">
        <f>M9+M17+M27+M60</f>
        <v>30</v>
      </c>
      <c r="N69" s="258"/>
      <c r="O69" s="110"/>
      <c r="P69" s="33"/>
      <c r="Q69" s="33"/>
      <c r="R69" s="33"/>
      <c r="S69" s="33"/>
      <c r="T69" s="258">
        <f>T9+T17+T27+T60</f>
        <v>30</v>
      </c>
      <c r="U69" s="258"/>
      <c r="V69" s="110"/>
      <c r="W69" s="33"/>
      <c r="X69" s="33"/>
      <c r="Y69" s="33"/>
      <c r="Z69" s="33"/>
      <c r="AA69" s="258">
        <f>AA9+AA17+AA27+AA60</f>
        <v>30</v>
      </c>
      <c r="AB69" s="258"/>
      <c r="AC69" s="110"/>
      <c r="AD69" s="33"/>
      <c r="AE69" s="33"/>
      <c r="AF69" s="33"/>
      <c r="AG69" s="33"/>
      <c r="AH69" s="258">
        <f>AH9+AH17+AH27+AH60</f>
        <v>30</v>
      </c>
      <c r="AI69" s="258"/>
      <c r="AJ69" s="110"/>
      <c r="AK69" s="33"/>
      <c r="AL69" s="33"/>
      <c r="AM69" s="33"/>
      <c r="AN69" s="33"/>
      <c r="AO69" s="258">
        <f>AO9+AO17+AO27+AO60</f>
        <v>30</v>
      </c>
      <c r="AP69" s="258"/>
      <c r="AQ69" s="259"/>
      <c r="AR69" s="237"/>
      <c r="AS69" s="237"/>
      <c r="AT69" s="237"/>
      <c r="AU69" s="237"/>
      <c r="AV69" s="258">
        <f>AV9+AV17+AV27+AV60</f>
        <v>30</v>
      </c>
      <c r="AW69" s="258"/>
      <c r="AX69" s="259"/>
      <c r="AY69" s="237"/>
      <c r="AZ69" s="237"/>
      <c r="BA69" s="237"/>
      <c r="BB69" s="237"/>
      <c r="BC69" s="258">
        <f>BC9+BC17+BC27+BC60</f>
        <v>30</v>
      </c>
      <c r="BD69" s="258"/>
      <c r="BE69" s="259"/>
    </row>
    <row r="70" spans="1:57" ht="12.75">
      <c r="A70" s="107"/>
      <c r="B70" s="108" t="s">
        <v>85</v>
      </c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</row>
    <row r="71" spans="1:57" ht="12.75">
      <c r="A71" s="262"/>
      <c r="B71" s="263"/>
      <c r="C71" s="264">
        <f>SUM(C61:C68,C29:C57,C18:C25,C10:C15)</f>
        <v>24</v>
      </c>
      <c r="D71" s="265">
        <f>D60+D27+D17+D9</f>
        <v>1485</v>
      </c>
      <c r="E71" s="266">
        <f aca="true" t="shared" si="13" ref="E71:L71">SUM(E10:E68)</f>
        <v>645</v>
      </c>
      <c r="F71" s="266">
        <f t="shared" si="13"/>
        <v>225</v>
      </c>
      <c r="G71" s="266">
        <f t="shared" si="13"/>
        <v>510</v>
      </c>
      <c r="H71" s="72">
        <f t="shared" si="13"/>
        <v>105</v>
      </c>
      <c r="I71" s="260">
        <f t="shared" si="13"/>
        <v>7</v>
      </c>
      <c r="J71" s="260">
        <f t="shared" si="13"/>
        <v>3</v>
      </c>
      <c r="K71" s="260">
        <f t="shared" si="13"/>
        <v>4</v>
      </c>
      <c r="L71" s="260">
        <f t="shared" si="13"/>
        <v>0</v>
      </c>
      <c r="M71" s="167"/>
      <c r="N71" s="361"/>
      <c r="O71" s="362">
        <f>COUNTA(O10:O68)</f>
        <v>4</v>
      </c>
      <c r="P71" s="260">
        <f>SUM(P10:P68)</f>
        <v>7</v>
      </c>
      <c r="Q71" s="260">
        <f>SUM(Q10:Q68)</f>
        <v>5</v>
      </c>
      <c r="R71" s="260">
        <f>SUM(R10:R68)</f>
        <v>3</v>
      </c>
      <c r="S71" s="260">
        <f>SUM(S10:S68)</f>
        <v>0</v>
      </c>
      <c r="T71" s="167"/>
      <c r="U71" s="361"/>
      <c r="V71" s="363">
        <f>COUNTA(V10:V68)</f>
        <v>4</v>
      </c>
      <c r="W71" s="260">
        <f>SUM(W10:W68)</f>
        <v>7</v>
      </c>
      <c r="X71" s="260">
        <f>SUM(X10:X68)</f>
        <v>3</v>
      </c>
      <c r="Y71" s="260">
        <f>SUM(Y10:Y68)</f>
        <v>7</v>
      </c>
      <c r="Z71" s="260">
        <f>SUM(Z10:Z68)</f>
        <v>0</v>
      </c>
      <c r="AA71" s="167"/>
      <c r="AB71" s="361"/>
      <c r="AC71" s="362">
        <f>COUNTA(AC10:AC68)</f>
        <v>4</v>
      </c>
      <c r="AD71" s="260">
        <f>SUM(AD10:AD68)</f>
        <v>6</v>
      </c>
      <c r="AE71" s="260">
        <f>SUM(AE10:AE68)</f>
        <v>2</v>
      </c>
      <c r="AF71" s="260">
        <f>SUM(AF10:AF68)</f>
        <v>7</v>
      </c>
      <c r="AG71" s="260">
        <f>SUM(AG10:AG68)</f>
        <v>0</v>
      </c>
      <c r="AH71" s="167"/>
      <c r="AI71" s="361"/>
      <c r="AJ71" s="363">
        <f>COUNTA(AJ10:AJ68)</f>
        <v>4</v>
      </c>
      <c r="AK71" s="260">
        <f>SUM(AK10:AK68)</f>
        <v>8</v>
      </c>
      <c r="AL71" s="260">
        <f>SUM(AL10:AL68)</f>
        <v>2</v>
      </c>
      <c r="AM71" s="260">
        <f>SUM(AM10:AM68)</f>
        <v>7</v>
      </c>
      <c r="AN71" s="260">
        <f>SUM(AN10:AN68)</f>
        <v>1</v>
      </c>
      <c r="AO71" s="258"/>
      <c r="AP71" s="364"/>
      <c r="AQ71" s="362">
        <f>COUNTA(AQ10:AQ68)</f>
        <v>4</v>
      </c>
      <c r="AR71" s="260">
        <f>SUM(AR10:AR68)</f>
        <v>6</v>
      </c>
      <c r="AS71" s="260">
        <f>SUM(AS10:AS68)</f>
        <v>0</v>
      </c>
      <c r="AT71" s="260">
        <f>SUM(AT10:AT68)</f>
        <v>4</v>
      </c>
      <c r="AU71" s="260">
        <f>SUM(AU10:AU68)</f>
        <v>4</v>
      </c>
      <c r="AV71" s="258"/>
      <c r="AW71" s="364"/>
      <c r="AX71" s="363">
        <f>COUNTA(AX10:AX68)</f>
        <v>2</v>
      </c>
      <c r="AY71" s="268">
        <f>SUM(AY10:AY68)</f>
        <v>2</v>
      </c>
      <c r="AZ71" s="268">
        <f>SUM(AZ10:AZ68)</f>
        <v>0</v>
      </c>
      <c r="BA71" s="268">
        <f>SUM(BA10:BA68)</f>
        <v>2</v>
      </c>
      <c r="BB71" s="268">
        <f>SUM(BB10:BB68)</f>
        <v>2</v>
      </c>
      <c r="BC71" s="258"/>
      <c r="BD71" s="364"/>
      <c r="BE71" s="362">
        <f>COUNTA(BE10:BE68)</f>
        <v>3</v>
      </c>
    </row>
    <row r="72" spans="1:57" ht="13.5" thickBot="1">
      <c r="A72" s="270"/>
      <c r="B72" s="271" t="s">
        <v>86</v>
      </c>
      <c r="C72" s="272"/>
      <c r="D72" s="273"/>
      <c r="E72" s="273"/>
      <c r="F72" s="273"/>
      <c r="G72" s="273"/>
      <c r="H72" s="274"/>
      <c r="I72" s="275"/>
      <c r="J72" s="276">
        <f>SUM(I71:L71)</f>
        <v>14</v>
      </c>
      <c r="K72" s="277"/>
      <c r="L72" s="276"/>
      <c r="M72" s="276"/>
      <c r="N72" s="276"/>
      <c r="O72" s="278"/>
      <c r="P72" s="279"/>
      <c r="Q72" s="280">
        <f>SUM(P71:S71)</f>
        <v>15</v>
      </c>
      <c r="R72" s="281"/>
      <c r="S72" s="280"/>
      <c r="T72" s="280"/>
      <c r="U72" s="280"/>
      <c r="V72" s="282"/>
      <c r="W72" s="279"/>
      <c r="X72" s="280">
        <f>SUM(W71:Z71)</f>
        <v>17</v>
      </c>
      <c r="Y72" s="281"/>
      <c r="Z72" s="280"/>
      <c r="AA72" s="280"/>
      <c r="AB72" s="280"/>
      <c r="AC72" s="283"/>
      <c r="AD72" s="284"/>
      <c r="AE72" s="280">
        <f>SUM(AD71:AG71)</f>
        <v>15</v>
      </c>
      <c r="AF72" s="281"/>
      <c r="AG72" s="280"/>
      <c r="AH72" s="280"/>
      <c r="AI72" s="280"/>
      <c r="AJ72" s="285"/>
      <c r="AK72" s="284"/>
      <c r="AL72" s="280">
        <f>SUM(AK71:AN71)</f>
        <v>18</v>
      </c>
      <c r="AM72" s="281"/>
      <c r="AN72" s="280"/>
      <c r="AO72" s="280"/>
      <c r="AP72" s="280"/>
      <c r="AQ72" s="278"/>
      <c r="AR72" s="279"/>
      <c r="AS72" s="286">
        <f>SUM(AR71:AU71)</f>
        <v>14</v>
      </c>
      <c r="AT72" s="281"/>
      <c r="AU72" s="280"/>
      <c r="AV72" s="280"/>
      <c r="AW72" s="280"/>
      <c r="AX72" s="282"/>
      <c r="AY72" s="287"/>
      <c r="AZ72" s="280">
        <f>SUM(AY71:BB71)</f>
        <v>6</v>
      </c>
      <c r="BA72" s="280"/>
      <c r="BB72" s="280"/>
      <c r="BC72" s="280"/>
      <c r="BD72" s="280"/>
      <c r="BE72" s="278"/>
    </row>
    <row r="73" spans="1:57" ht="13.5" thickTop="1">
      <c r="A73" s="256"/>
      <c r="B73" s="288"/>
      <c r="C73" s="289"/>
      <c r="D73" s="290"/>
      <c r="E73" s="290"/>
      <c r="F73" s="17"/>
      <c r="G73" s="17"/>
      <c r="H73" s="17"/>
      <c r="I73" s="291"/>
      <c r="J73" s="291"/>
      <c r="K73" s="291"/>
      <c r="L73" s="291"/>
      <c r="M73" s="291"/>
      <c r="N73" s="291"/>
      <c r="O73" s="290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2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2"/>
      <c r="AR73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3"/>
    </row>
    <row r="74" spans="1:57" ht="12.75">
      <c r="A74" s="256"/>
      <c r="B74" s="294"/>
      <c r="C74" s="295"/>
      <c r="D74" s="296"/>
      <c r="E74" s="297"/>
      <c r="F74" s="296"/>
      <c r="G74" s="296"/>
      <c r="H74" s="296"/>
      <c r="I74" s="298" t="s">
        <v>87</v>
      </c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9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2"/>
      <c r="AR74" s="300" t="s">
        <v>88</v>
      </c>
      <c r="AS74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2"/>
    </row>
    <row r="75" spans="1:57" ht="13.5" thickBot="1">
      <c r="A75" s="256"/>
      <c r="B75" s="288"/>
      <c r="C75" s="301" t="s">
        <v>89</v>
      </c>
      <c r="D75" s="302"/>
      <c r="E75" s="303"/>
      <c r="F75" s="304" t="s">
        <v>90</v>
      </c>
      <c r="G75" s="305"/>
      <c r="H75" s="305"/>
      <c r="I75" s="302"/>
      <c r="J75" s="306"/>
      <c r="K75" s="307" t="s">
        <v>91</v>
      </c>
      <c r="L75" s="308"/>
      <c r="M75" s="308"/>
      <c r="N75" s="308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10"/>
      <c r="AD75" s="311" t="s">
        <v>92</v>
      </c>
      <c r="AE75" s="311"/>
      <c r="AF75" s="311"/>
      <c r="AG75" s="312"/>
      <c r="AH75" s="312"/>
      <c r="AI75" s="312"/>
      <c r="AJ75" s="312"/>
      <c r="AK75" s="312"/>
      <c r="AL75" s="312"/>
      <c r="AM75" s="312"/>
      <c r="AN75" s="312"/>
      <c r="AO75" s="312"/>
      <c r="AP75" s="312"/>
      <c r="AQ75" s="313"/>
      <c r="AR75" s="300"/>
      <c r="AS75" s="291"/>
      <c r="AT75" s="418"/>
      <c r="AU75" s="418"/>
      <c r="AV75" s="418"/>
      <c r="AW75" s="418"/>
      <c r="AX75" s="418"/>
      <c r="AY75" s="418"/>
      <c r="AZ75" s="418"/>
      <c r="BA75" s="418"/>
      <c r="BB75" s="418"/>
      <c r="BC75" s="314"/>
      <c r="BD75" s="314"/>
      <c r="BE75" s="292"/>
    </row>
    <row r="76" spans="1:57" ht="12.75">
      <c r="A76" s="256"/>
      <c r="B76" s="288"/>
      <c r="C76" s="315"/>
      <c r="D76" s="316"/>
      <c r="E76" s="317"/>
      <c r="F76" s="318"/>
      <c r="G76" s="318"/>
      <c r="H76" s="318"/>
      <c r="I76" s="316"/>
      <c r="J76"/>
      <c r="K76" s="319"/>
      <c r="L76" s="320"/>
      <c r="M76" s="320"/>
      <c r="N76" s="320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2"/>
      <c r="AD76" s="316"/>
      <c r="AE76" s="419">
        <v>40087</v>
      </c>
      <c r="AF76" s="419"/>
      <c r="AG76" s="419"/>
      <c r="AH76" s="419"/>
      <c r="AI76" s="419"/>
      <c r="AJ76" s="419"/>
      <c r="AK76" s="419"/>
      <c r="AL76" s="323"/>
      <c r="AM76" s="323"/>
      <c r="AN76" s="323"/>
      <c r="AO76" s="323"/>
      <c r="AP76" s="323"/>
      <c r="AQ76" s="292"/>
      <c r="AR76" s="300"/>
      <c r="AS76" s="291"/>
      <c r="AT76" s="415">
        <v>40703</v>
      </c>
      <c r="AU76" s="415"/>
      <c r="AV76" s="415"/>
      <c r="AW76" s="415"/>
      <c r="AX76" s="415"/>
      <c r="AY76" s="291"/>
      <c r="AZ76" s="291"/>
      <c r="BA76" s="291"/>
      <c r="BB76" s="291"/>
      <c r="BC76" s="291"/>
      <c r="BD76" s="291"/>
      <c r="BE76" s="292"/>
    </row>
    <row r="77" spans="1:57" ht="12.75">
      <c r="A77" s="324"/>
      <c r="B77" s="288"/>
      <c r="C77" s="325"/>
      <c r="D77" s="326"/>
      <c r="E77" s="327"/>
      <c r="F77" s="328"/>
      <c r="G77" s="326"/>
      <c r="H77" s="326"/>
      <c r="I77" s="326"/>
      <c r="J77"/>
      <c r="K77" s="329"/>
      <c r="L77" s="330"/>
      <c r="M77" s="330"/>
      <c r="N77" s="330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31"/>
      <c r="AD77" s="332"/>
      <c r="AE77" s="332"/>
      <c r="AF77" s="332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4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335"/>
    </row>
    <row r="78" spans="1:57" ht="12.75">
      <c r="A78" s="324"/>
      <c r="B78" s="288"/>
      <c r="C78" s="336" t="s">
        <v>93</v>
      </c>
      <c r="D78" s="337"/>
      <c r="E78" s="338"/>
      <c r="F78" s="339" t="s">
        <v>94</v>
      </c>
      <c r="G78" s="337"/>
      <c r="H78" s="337"/>
      <c r="I78" s="337"/>
      <c r="J78" s="340"/>
      <c r="K78" s="339"/>
      <c r="L78" s="337" t="s">
        <v>95</v>
      </c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41"/>
      <c r="AD78" s="326" t="s">
        <v>96</v>
      </c>
      <c r="AE78" s="326"/>
      <c r="AF78" s="326"/>
      <c r="AG78" s="416">
        <v>40452</v>
      </c>
      <c r="AH78" s="416"/>
      <c r="AI78" s="416"/>
      <c r="AJ78" s="416"/>
      <c r="AK78" s="416"/>
      <c r="AL78" s="416"/>
      <c r="AM78" s="288"/>
      <c r="AN78" s="288"/>
      <c r="AO78" s="288"/>
      <c r="AP78" s="288"/>
      <c r="AQ78" s="335"/>
      <c r="AR78" s="290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335"/>
    </row>
    <row r="79" spans="1:57" ht="13.5" thickBot="1">
      <c r="A79" s="342"/>
      <c r="B79" s="343"/>
      <c r="C79" s="344"/>
      <c r="D79" s="345"/>
      <c r="E79" s="346"/>
      <c r="F79" s="345"/>
      <c r="G79" s="345"/>
      <c r="H79" s="345"/>
      <c r="I79" s="345"/>
      <c r="J79" s="347"/>
      <c r="K79" s="348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9"/>
      <c r="AD79" s="343"/>
      <c r="AE79" s="343"/>
      <c r="AF79" s="343"/>
      <c r="AG79" s="417">
        <v>40817</v>
      </c>
      <c r="AH79" s="417"/>
      <c r="AI79" s="417"/>
      <c r="AJ79" s="417"/>
      <c r="AK79" s="417"/>
      <c r="AL79" s="417"/>
      <c r="AM79" s="343"/>
      <c r="AN79" s="343"/>
      <c r="AO79" s="343"/>
      <c r="AP79" s="343"/>
      <c r="AQ79" s="350"/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343"/>
      <c r="BE79" s="350"/>
    </row>
    <row r="80" spans="1:57" ht="13.5" thickTop="1">
      <c r="A80" s="17"/>
      <c r="B80" s="294"/>
      <c r="C80" s="17"/>
      <c r="D80" s="290"/>
      <c r="E80" s="290"/>
      <c r="F80" s="290"/>
      <c r="G80" s="17"/>
      <c r="H80" s="17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</row>
    <row r="81" spans="1:57" ht="12.75">
      <c r="A81" s="17"/>
      <c r="B81" s="288"/>
      <c r="C81" s="17"/>
      <c r="D81"/>
      <c r="E81" s="288"/>
      <c r="F81"/>
      <c r="G81" s="17"/>
      <c r="H81" s="17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</row>
    <row r="82" spans="1:57" ht="12.75">
      <c r="A82" s="17"/>
      <c r="B82" s="351"/>
      <c r="C82" s="17"/>
      <c r="D82" s="17"/>
      <c r="E82" s="288"/>
      <c r="F82" s="17"/>
      <c r="G82" s="17"/>
      <c r="H82" s="17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</row>
    <row r="83" spans="1:57" ht="12.75">
      <c r="A83" s="17"/>
      <c r="B83" s="352"/>
      <c r="C83"/>
      <c r="D83"/>
      <c r="E83" s="17"/>
      <c r="F83" s="17"/>
      <c r="G83" s="17"/>
      <c r="H83" s="17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</row>
    <row r="84" spans="1:57" ht="12.75">
      <c r="A84" s="17"/>
      <c r="B84" s="352"/>
      <c r="C84"/>
      <c r="D84"/>
      <c r="E84" s="17"/>
      <c r="F84" s="17"/>
      <c r="G84" s="17"/>
      <c r="H84" s="17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1"/>
      <c r="BB84" s="291"/>
      <c r="BC84" s="291"/>
      <c r="BD84" s="291"/>
      <c r="BE84" s="291"/>
    </row>
    <row r="85" spans="1:57" ht="12.75">
      <c r="A85" s="17"/>
      <c r="B85" s="352"/>
      <c r="C85"/>
      <c r="D85"/>
      <c r="E85" s="17"/>
      <c r="F85" s="17"/>
      <c r="G85" s="17"/>
      <c r="H85" s="17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291"/>
    </row>
    <row r="86" spans="1:57" ht="12.75">
      <c r="A86" s="17"/>
      <c r="B86" s="288"/>
      <c r="C86" s="17"/>
      <c r="D86" s="290"/>
      <c r="E86" s="17"/>
      <c r="F86" s="17"/>
      <c r="G86" s="17"/>
      <c r="H86" s="17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291"/>
      <c r="BA86" s="291"/>
      <c r="BB86" s="291"/>
      <c r="BC86" s="291"/>
      <c r="BD86" s="291"/>
      <c r="BE86" s="291"/>
    </row>
    <row r="87" spans="2:57" ht="12.75">
      <c r="B87" s="353"/>
      <c r="C87" s="34"/>
      <c r="D87" s="34"/>
      <c r="E87" s="34"/>
      <c r="F87" s="34"/>
      <c r="G87" s="34"/>
      <c r="H87" s="3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354"/>
      <c r="AH87" s="354"/>
      <c r="AI87" s="354"/>
      <c r="AJ87" s="354"/>
      <c r="AK87" s="354"/>
      <c r="AL87" s="354"/>
      <c r="AM87" s="354"/>
      <c r="AN87" s="354"/>
      <c r="AO87" s="354"/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</row>
    <row r="88" spans="2:57" ht="12.75">
      <c r="B88"/>
      <c r="C88" s="34"/>
      <c r="D88"/>
      <c r="E88" s="34"/>
      <c r="F88" s="34"/>
      <c r="G88" s="34"/>
      <c r="H88" s="3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4"/>
      <c r="AE88" s="354"/>
      <c r="AF88" s="354"/>
      <c r="AG88" s="354"/>
      <c r="AH88" s="354"/>
      <c r="AI88" s="354"/>
      <c r="AJ88" s="354"/>
      <c r="AK88" s="354"/>
      <c r="AL88" s="354"/>
      <c r="AM88" s="354"/>
      <c r="AN88" s="354"/>
      <c r="AO88" s="354"/>
      <c r="AP88" s="354"/>
      <c r="AQ88" s="354"/>
      <c r="AR88" s="354"/>
      <c r="AS88" s="354"/>
      <c r="AT88" s="354"/>
      <c r="AU88" s="354"/>
      <c r="AV88" s="354"/>
      <c r="AW88" s="354"/>
      <c r="AX88" s="354"/>
      <c r="AY88" s="354"/>
      <c r="AZ88" s="354"/>
      <c r="BA88" s="354"/>
      <c r="BB88" s="354"/>
      <c r="BC88" s="354"/>
      <c r="BD88" s="354"/>
      <c r="BE88" s="354"/>
    </row>
    <row r="89" spans="2:57" ht="12.75">
      <c r="B89" s="353"/>
      <c r="C89" s="34"/>
      <c r="D89" s="34"/>
      <c r="E89" s="34"/>
      <c r="F89" s="34"/>
      <c r="G89" s="34"/>
      <c r="H89" s="3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354"/>
      <c r="AK89" s="354"/>
      <c r="AL89" s="354"/>
      <c r="AM89" s="354"/>
      <c r="AN89" s="354"/>
      <c r="AO89" s="354"/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</row>
    <row r="90" spans="2:57" ht="12.75">
      <c r="B90"/>
      <c r="C90" s="34"/>
      <c r="D90" s="34"/>
      <c r="E90" s="34"/>
      <c r="F90" s="34"/>
      <c r="G90" s="34"/>
      <c r="H90" s="3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354"/>
      <c r="AB90" s="354"/>
      <c r="AC90" s="354"/>
      <c r="AD90" s="354"/>
      <c r="AE90" s="354"/>
      <c r="AF90" s="354"/>
      <c r="AG90" s="354"/>
      <c r="AH90" s="354"/>
      <c r="AI90" s="354"/>
      <c r="AJ90" s="354"/>
      <c r="AK90" s="354"/>
      <c r="AL90" s="354"/>
      <c r="AM90" s="354"/>
      <c r="AN90" s="354"/>
      <c r="AO90" s="354"/>
      <c r="AP90" s="354"/>
      <c r="AQ90" s="354"/>
      <c r="AR90" s="354"/>
      <c r="AS90" s="354"/>
      <c r="AT90" s="354"/>
      <c r="AU90" s="354"/>
      <c r="AV90" s="354"/>
      <c r="AW90" s="354"/>
      <c r="AX90" s="354"/>
      <c r="AY90" s="354"/>
      <c r="AZ90" s="354"/>
      <c r="BA90" s="354"/>
      <c r="BB90" s="354"/>
      <c r="BC90" s="354"/>
      <c r="BD90" s="354"/>
      <c r="BE90" s="354"/>
    </row>
    <row r="91" spans="2:57" ht="12.75">
      <c r="B91" s="353"/>
      <c r="C91" s="34"/>
      <c r="D91" s="34"/>
      <c r="E91" s="34"/>
      <c r="F91" s="34"/>
      <c r="G91" s="34"/>
      <c r="H91" s="3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354"/>
      <c r="AH91" s="354"/>
      <c r="AI91" s="354"/>
      <c r="AJ91" s="354"/>
      <c r="AK91" s="354"/>
      <c r="AL91" s="354"/>
      <c r="AM91" s="354"/>
      <c r="AN91" s="354"/>
      <c r="AO91" s="354"/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</row>
    <row r="92" spans="2:57" ht="12.75">
      <c r="B92" s="355"/>
      <c r="C92"/>
      <c r="D92"/>
      <c r="E92" s="34"/>
      <c r="F92" s="34"/>
      <c r="G92" s="34"/>
      <c r="H92" s="3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354"/>
      <c r="AQ92" s="354"/>
      <c r="AR92" s="354"/>
      <c r="AS92" s="354"/>
      <c r="AT92" s="354"/>
      <c r="AU92" s="354"/>
      <c r="AV92" s="354"/>
      <c r="AW92" s="354"/>
      <c r="AX92" s="354"/>
      <c r="AY92" s="354"/>
      <c r="AZ92" s="354"/>
      <c r="BA92" s="354"/>
      <c r="BB92" s="354"/>
      <c r="BC92" s="354"/>
      <c r="BD92" s="354"/>
      <c r="BE92" s="354"/>
    </row>
    <row r="93" spans="2:57" ht="12.75">
      <c r="B93" s="355"/>
      <c r="C93"/>
      <c r="D93"/>
      <c r="E93" s="34"/>
      <c r="F93" s="34"/>
      <c r="G93" s="34"/>
      <c r="H93" s="3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  <c r="AF93" s="354"/>
      <c r="AG93" s="354"/>
      <c r="AH93" s="354"/>
      <c r="AI93" s="354"/>
      <c r="AJ93" s="354"/>
      <c r="AK93" s="354"/>
      <c r="AL93" s="354"/>
      <c r="AM93" s="354"/>
      <c r="AN93" s="354"/>
      <c r="AO93" s="354"/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  <c r="BE93" s="354"/>
    </row>
    <row r="94" spans="2:57" ht="12.75"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55"/>
      <c r="BE94" s="355"/>
    </row>
    <row r="95" spans="1:57" ht="12.75">
      <c r="A95" s="356"/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5"/>
      <c r="BA95" s="355"/>
      <c r="BB95" s="355"/>
      <c r="BC95" s="355"/>
      <c r="BD95" s="355"/>
      <c r="BE95" s="355"/>
    </row>
    <row r="96" spans="1:57" ht="12.75">
      <c r="A96" s="356"/>
      <c r="B96" s="355"/>
      <c r="C96" s="355"/>
      <c r="D96" s="355"/>
      <c r="E96" s="355"/>
      <c r="F96" s="355"/>
      <c r="G96" s="355"/>
      <c r="H96" s="355"/>
      <c r="I96" s="355"/>
      <c r="J96" s="355"/>
      <c r="K96" s="355"/>
      <c r="L96" s="355"/>
      <c r="M96" s="355"/>
      <c r="N96" s="355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5"/>
      <c r="AL96" s="355"/>
      <c r="AM96" s="355"/>
      <c r="AN96" s="355"/>
      <c r="AO96" s="355"/>
      <c r="AP96" s="355"/>
      <c r="AQ96" s="355"/>
      <c r="AR96" s="355"/>
      <c r="AS96" s="355"/>
      <c r="AT96" s="355"/>
      <c r="AU96" s="355"/>
      <c r="AV96" s="355"/>
      <c r="AW96" s="355"/>
      <c r="AX96" s="355"/>
      <c r="AY96" s="355"/>
      <c r="AZ96" s="355"/>
      <c r="BA96" s="355"/>
      <c r="BB96" s="355"/>
      <c r="BC96" s="355"/>
      <c r="BD96" s="355"/>
      <c r="BE96" s="355"/>
    </row>
    <row r="97" spans="1:57" ht="12.75">
      <c r="A97" s="356"/>
      <c r="B97" s="355"/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5"/>
      <c r="AL97" s="355"/>
      <c r="AM97" s="355"/>
      <c r="AN97" s="355"/>
      <c r="AO97" s="355"/>
      <c r="AP97" s="355"/>
      <c r="AQ97" s="355"/>
      <c r="AR97" s="355"/>
      <c r="AS97" s="355"/>
      <c r="AT97" s="355"/>
      <c r="AU97" s="355"/>
      <c r="AV97" s="355"/>
      <c r="AW97" s="355"/>
      <c r="AX97" s="355"/>
      <c r="AY97" s="355"/>
      <c r="AZ97" s="355"/>
      <c r="BA97" s="355"/>
      <c r="BB97" s="355"/>
      <c r="BC97" s="355"/>
      <c r="BD97" s="355"/>
      <c r="BE97" s="355"/>
    </row>
    <row r="98" spans="1:57" ht="12.75">
      <c r="A98" s="356"/>
      <c r="B98" s="355"/>
      <c r="C98" s="355"/>
      <c r="D98" s="355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5"/>
      <c r="AL98" s="355"/>
      <c r="AM98" s="355"/>
      <c r="AN98" s="355"/>
      <c r="AO98" s="355"/>
      <c r="AP98" s="355"/>
      <c r="AQ98" s="355"/>
      <c r="AR98" s="355"/>
      <c r="AS98" s="355"/>
      <c r="AT98" s="355"/>
      <c r="AU98" s="355"/>
      <c r="AV98" s="355"/>
      <c r="AW98" s="355"/>
      <c r="AX98" s="355"/>
      <c r="AY98" s="355"/>
      <c r="AZ98" s="355"/>
      <c r="BA98" s="355"/>
      <c r="BB98" s="355"/>
      <c r="BC98" s="355"/>
      <c r="BD98" s="355"/>
      <c r="BE98" s="355"/>
    </row>
    <row r="99" spans="1:57" ht="12.75">
      <c r="A99" s="356"/>
      <c r="B99" s="355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5"/>
      <c r="AO99" s="355"/>
      <c r="AP99" s="355"/>
      <c r="AQ99" s="355"/>
      <c r="AR99" s="355"/>
      <c r="AS99" s="355"/>
      <c r="AT99" s="355"/>
      <c r="AU99" s="355"/>
      <c r="AV99" s="355"/>
      <c r="AW99" s="355"/>
      <c r="AX99" s="355"/>
      <c r="AY99" s="355"/>
      <c r="AZ99" s="355"/>
      <c r="BA99" s="355"/>
      <c r="BB99" s="355"/>
      <c r="BC99" s="355"/>
      <c r="BD99" s="355"/>
      <c r="BE99" s="355"/>
    </row>
    <row r="100" spans="1:57" ht="12.75">
      <c r="A100" s="357"/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  <c r="AY100" s="355"/>
      <c r="AZ100" s="355"/>
      <c r="BA100" s="355"/>
      <c r="BB100" s="355"/>
      <c r="BC100" s="355"/>
      <c r="BD100" s="355"/>
      <c r="BE100" s="355"/>
    </row>
    <row r="101" spans="1:57" ht="12.75">
      <c r="A101" s="357"/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55"/>
      <c r="BE101" s="355"/>
    </row>
    <row r="102" spans="2:57" ht="12.75"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55"/>
      <c r="AG102" s="355"/>
      <c r="AH102" s="355"/>
      <c r="AI102" s="355"/>
      <c r="AJ102" s="355"/>
      <c r="AK102" s="355"/>
      <c r="AL102" s="355"/>
      <c r="AM102" s="355"/>
      <c r="AN102" s="355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355"/>
      <c r="AY102" s="355"/>
      <c r="AZ102" s="355"/>
      <c r="BA102" s="355"/>
      <c r="BB102" s="355"/>
      <c r="BC102" s="355"/>
      <c r="BD102" s="355"/>
      <c r="BE102" s="355"/>
    </row>
    <row r="103" spans="2:57" ht="12.75"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5"/>
      <c r="BE103" s="355"/>
    </row>
    <row r="104" spans="2:57" ht="12.75"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</row>
    <row r="105" spans="2:57" ht="12.75"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5"/>
      <c r="BE105" s="355"/>
    </row>
    <row r="106" spans="2:57" ht="12.75"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55"/>
      <c r="BE106" s="355"/>
    </row>
    <row r="107" spans="2:57" ht="12.75">
      <c r="B107" s="355"/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355"/>
      <c r="AY107" s="355"/>
      <c r="AZ107" s="355"/>
      <c r="BA107" s="355"/>
      <c r="BB107" s="355"/>
      <c r="BC107" s="355"/>
      <c r="BD107" s="355"/>
      <c r="BE107" s="355"/>
    </row>
  </sheetData>
  <sheetProtection/>
  <mergeCells count="6">
    <mergeCell ref="J2:AG2"/>
    <mergeCell ref="AT76:AX76"/>
    <mergeCell ref="AG78:AL78"/>
    <mergeCell ref="AG79:AL79"/>
    <mergeCell ref="AT75:BB75"/>
    <mergeCell ref="AE76:AK76"/>
  </mergeCells>
  <printOptions/>
  <pageMargins left="0.67" right="0.4330708661417323" top="0.984251968503937" bottom="0.984251968503937" header="0.5511811023622047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obrzut</dc:creator>
  <cp:keywords/>
  <dc:description/>
  <cp:lastModifiedBy>obrzut</cp:lastModifiedBy>
  <cp:lastPrinted>2011-06-07T10:11:58Z</cp:lastPrinted>
  <dcterms:created xsi:type="dcterms:W3CDTF">2010-09-01T10:49:25Z</dcterms:created>
  <dcterms:modified xsi:type="dcterms:W3CDTF">2011-06-20T12:24:04Z</dcterms:modified>
  <cp:category/>
  <cp:version/>
  <cp:contentType/>
  <cp:contentStatus/>
</cp:coreProperties>
</file>